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50" windowWidth="20730" windowHeight="11760"/>
  </bookViews>
  <sheets>
    <sheet name="PAINT_2018" sheetId="3" r:id="rId1"/>
  </sheets>
  <calcPr calcId="125725"/>
</workbook>
</file>

<file path=xl/calcChain.xml><?xml version="1.0" encoding="utf-8"?>
<calcChain xmlns="http://schemas.openxmlformats.org/spreadsheetml/2006/main">
  <c r="AC43" i="3"/>
  <c r="Z43"/>
  <c r="W43"/>
  <c r="T43"/>
  <c r="Q43"/>
  <c r="N43"/>
  <c r="AC37"/>
  <c r="Z37"/>
  <c r="W37"/>
  <c r="T37"/>
  <c r="Q37"/>
  <c r="AO60" l="1"/>
  <c r="AL60"/>
  <c r="AI60"/>
  <c r="AU60"/>
  <c r="AR60"/>
  <c r="AF60"/>
  <c r="H38"/>
  <c r="AC36"/>
  <c r="Z36"/>
  <c r="W36"/>
  <c r="T36"/>
  <c r="Q36"/>
  <c r="AC30"/>
  <c r="Z30"/>
  <c r="W30"/>
  <c r="T30"/>
  <c r="Q30"/>
  <c r="N30"/>
  <c r="W19"/>
  <c r="W18"/>
  <c r="AC25"/>
  <c r="Z25"/>
  <c r="W25"/>
  <c r="T25"/>
  <c r="Q25"/>
  <c r="N25"/>
  <c r="K25"/>
  <c r="K10"/>
  <c r="K6" l="1"/>
  <c r="K7"/>
  <c r="K8"/>
  <c r="K9"/>
  <c r="N9"/>
  <c r="Q9"/>
  <c r="T9"/>
  <c r="Z9"/>
  <c r="AC9"/>
  <c r="K12"/>
  <c r="K13"/>
  <c r="K18"/>
  <c r="N18"/>
  <c r="Q18"/>
  <c r="T18"/>
  <c r="Z18"/>
  <c r="AC18"/>
  <c r="K19"/>
  <c r="N19"/>
  <c r="Q19"/>
  <c r="T19"/>
  <c r="Z19"/>
  <c r="AC19"/>
  <c r="K24"/>
  <c r="N24"/>
  <c r="Q24"/>
  <c r="T24"/>
  <c r="W24"/>
  <c r="Z24"/>
  <c r="AC24"/>
  <c r="K30"/>
  <c r="K31"/>
  <c r="N31"/>
  <c r="Q31"/>
  <c r="Q32" s="1"/>
  <c r="T31"/>
  <c r="T32" s="1"/>
  <c r="W31"/>
  <c r="W32" s="1"/>
  <c r="W60" s="1"/>
  <c r="Z31"/>
  <c r="Z32" s="1"/>
  <c r="AC31"/>
  <c r="AC32" s="1"/>
  <c r="N42"/>
  <c r="Q42"/>
  <c r="T42"/>
  <c r="W42"/>
  <c r="Z42"/>
  <c r="AC42"/>
  <c r="K48"/>
  <c r="K49"/>
  <c r="K50"/>
  <c r="K51"/>
  <c r="K52"/>
  <c r="T53"/>
  <c r="W53"/>
  <c r="Z53"/>
  <c r="AC53"/>
  <c r="H44" l="1"/>
  <c r="W14"/>
  <c r="AC14"/>
  <c r="AC60" s="1"/>
  <c r="Q14"/>
  <c r="Q60" s="1"/>
  <c r="Z14"/>
  <c r="Z60" s="1"/>
  <c r="N14"/>
  <c r="T14"/>
  <c r="T60" s="1"/>
  <c r="N53"/>
  <c r="K53"/>
  <c r="H53" s="1"/>
  <c r="K32"/>
  <c r="K14"/>
  <c r="Q53"/>
  <c r="K60" l="1"/>
  <c r="H14"/>
  <c r="H26"/>
  <c r="H20"/>
  <c r="N32"/>
  <c r="H32" l="1"/>
  <c r="N60"/>
  <c r="H59"/>
</calcChain>
</file>

<file path=xl/sharedStrings.xml><?xml version="1.0" encoding="utf-8"?>
<sst xmlns="http://schemas.openxmlformats.org/spreadsheetml/2006/main" count="809" uniqueCount="190">
  <si>
    <t>1. ÁREA: CONTROLES DA GESTÃO</t>
  </si>
  <si>
    <t>Campus Castanhal</t>
  </si>
  <si>
    <t>Campus Belém</t>
  </si>
  <si>
    <t>Campus Santarém</t>
  </si>
  <si>
    <t>Campus Itaituba</t>
  </si>
  <si>
    <t>Campus Marabá Rural</t>
  </si>
  <si>
    <t>Campus Marabá Industrial</t>
  </si>
  <si>
    <t>Nº Ação</t>
  </si>
  <si>
    <t>Ação</t>
  </si>
  <si>
    <t>Fator h/h</t>
  </si>
  <si>
    <t>Origem da Demanda</t>
  </si>
  <si>
    <t>Objetivo</t>
  </si>
  <si>
    <t>Escopo do trabalho</t>
  </si>
  <si>
    <t>Conhecimento Exigido</t>
  </si>
  <si>
    <t>Cronograma</t>
  </si>
  <si>
    <t>Servidores</t>
  </si>
  <si>
    <t>h/h</t>
  </si>
  <si>
    <t>1.1</t>
  </si>
  <si>
    <t>Secretaria Federal de Controle Interno e AUDIN</t>
  </si>
  <si>
    <t>Fortalecer os controles internos e a capacidade de gerenciar riscos da Instituição.</t>
  </si>
  <si>
    <t>1.2</t>
  </si>
  <si>
    <t>Apoiar integralmente as ações do TCU e da CGU no IFPA</t>
  </si>
  <si>
    <t>1.3</t>
  </si>
  <si>
    <t>1.4</t>
  </si>
  <si>
    <t>1.5</t>
  </si>
  <si>
    <t>1.6</t>
  </si>
  <si>
    <t>CGU</t>
  </si>
  <si>
    <t>1.7</t>
  </si>
  <si>
    <t>Quantitativo H/H executados - Ação</t>
  </si>
  <si>
    <t>AUDIN</t>
  </si>
  <si>
    <t>3.1</t>
  </si>
  <si>
    <t>Avaliar a regularidade dos processos licitatórios e execução do fornecimento de bens e serviços.</t>
  </si>
  <si>
    <t>3.2</t>
  </si>
  <si>
    <t>4.1</t>
  </si>
  <si>
    <t>Avaliar o cumprimento dos prazos contratuais, evitando prorrogações imotivadas; garantir o recebimento de obras efetivamente concluídas e com qualidade.</t>
  </si>
  <si>
    <t>4.2</t>
  </si>
  <si>
    <t>6.1</t>
  </si>
  <si>
    <t>6.2</t>
  </si>
  <si>
    <t>As atividades serão desenvolvidas em parceria com outras instituições da Administração Pública Federal, bem como com organismos de classe.</t>
  </si>
  <si>
    <t>a definir</t>
  </si>
  <si>
    <t>Quantitativo H/H executados - Por ação de Controle</t>
  </si>
  <si>
    <t>QUANTITATIVO H/H EXECUTADOS - TOTAL</t>
  </si>
  <si>
    <t>Avaliação Sumária quanto ao risco</t>
  </si>
  <si>
    <t>Risco: descumprimento das recomendações por dirigentes. Relevância: monitoramento pela AUDIN para evitar constatações desfavoráveis na auditoria de gestão.</t>
  </si>
  <si>
    <t>Analisar os processos de licitação para aquisição de bens e serviços. Riscos: prática indevida de fracionamento de despesa; pagamento de serviços com empresas cujo prazo de contrato esteja extinto; empresas sem comprovar regularidade fiscal durante vigência do contrato. Relevância: aferir a regularidade das aquisções e regularidade fiscal das empresas prestadores de serviço durnate vigência do contrato.</t>
  </si>
  <si>
    <t>Avaliação Sumária quanto ao risco e a relevância</t>
  </si>
  <si>
    <t>Risco: pagamentos de serviços não realizados ou inconclusos; alegação de reequilíbrio por parte de contratada. Relavância: o IFPA depende de obras concluídas e de boa qualidade para poder ministrar cursos e utilizar laboratórios.</t>
  </si>
  <si>
    <t>O fornecimento de bens e serviços nas diversas unidades do IFPA representam volume expressivo de recursos financeiros, requerendo atuação desta AUDIN. Risco: pagamentos a empresas inadimplentes com obrigações sociais; ineficiência de fiscalização de serviços. Relevância: necessidade de recebimento de bens e de serviços de boa qualidade e com pontualidade, para favorecer a realização da atividade fim do IFPA.</t>
  </si>
  <si>
    <t>Verificar o cumprimento das recomendações da AUDIN/IFPA.</t>
  </si>
  <si>
    <t xml:space="preserve">Avaliação Sumária quanto ao risco e a relevância </t>
  </si>
  <si>
    <t>Apoiar as ações da Controladoria-Geral da União e do Tribunal de Contas da União;</t>
  </si>
  <si>
    <t>Analisar os processos de pagamentos a fornecedores pela prestação de serviços e aquisição de bens pelo IFPA.</t>
  </si>
  <si>
    <t>Analisar os processos licitatórios e de dispensa/inexibilidade e de Adesão a Atas de Registro de Preços de materiais de consumo,  materiais permanentes, e serviços.</t>
  </si>
  <si>
    <t>Risco: Inobservância dos procedimentos legais e formais vigentes e não atendimento às determinações de Acórdãos e Diligências do TCU, podem  ensejar multas. Relevância: cumprimento das ações e melhoria dos controles.</t>
  </si>
  <si>
    <t>Risco: a omissão ou retardamento no atendimento das deliberações pode resular em irregularidade da gestão. Relevância: propiciar condições adequadas para atuação desses órgãos em ações no IFPA.</t>
  </si>
  <si>
    <t>Risco: O eventual descumprimento ou incompletude dessas atividades pelo controle intereno institucional, além de descumprir norma legal,  não agrega valor à gesão. Relevância: aprovação das contas dos administradores.</t>
  </si>
  <si>
    <t>Apoiar o Controle Interno (CGU) e o TCU no exercício da missão institucional; eliminar ou reduzir risco de julgamento desfavorável dos atos dos gestores.</t>
  </si>
  <si>
    <t>Contribuir no processo de melhoria contínua da gestão, decorrente do atendimento das orientações e recomendações da AUDIN/IFPA.</t>
  </si>
  <si>
    <t xml:space="preserve">Planejar e organizar, adequamente, as ações de controle da AUDIN/IFPA nas áreas e assuntos que necessitem, em grau de prioridade, de acompanhamento e controle institucional. </t>
  </si>
  <si>
    <t>Prestar contas à gestão, à sociedade e aos órgãos de controle sobre execução das atividades planejadas o os resultados advindos.</t>
  </si>
  <si>
    <t>Risco: comprometimento da regularidade das ações educativas face ao descumprimento contratual de prazos pelas empresas; falhas e defeitos de construção. Relevância: persistir no cumprimento dos prazos de entrega para assegurar a missão institucional no tempo devido e com a qualidade desejada.</t>
  </si>
  <si>
    <t>Garantir a conclusão das obras para propiciar ao aluno estrutura física e ambiental adequadas para a formação.</t>
  </si>
  <si>
    <t>Analisar processos de licitação de obras e serviços de engenharia.</t>
  </si>
  <si>
    <t>Avaliar se os  pagamentos estão sendo processados e concluídos de acordo com a licitação e o correspondente contrato.</t>
  </si>
  <si>
    <t>Avaliação Sumária quanto ao risco e a relavância</t>
  </si>
  <si>
    <t xml:space="preserve">Propiciar aos integrantes do controle interno do IFPA (Auditoria Interna) formação técnica e aprofundamento dos conhecimentos relativos às atividades. </t>
  </si>
  <si>
    <t>Risco: a falta de previsão de horas para reserva técnica pode comprometer as horas previstas para as atividades de controle definidas neste PAINT. Relevância: a realização dessas atividades, especialmente as demandadas, valorizam a ação de controle e agregam valor à gestão.</t>
  </si>
  <si>
    <t>AUDIN, Reitoria do IFPA, e órgãos de controle externos.</t>
  </si>
  <si>
    <t>Reserva de horas de auditoria que poderão ser utilizadas para atender demandas especiais do Conselho Superior, do Reitor do IFPA ou de Órgãos externos ao IFPA que requeiram atuação da Auditoria Interna; atualização de legislação; preparação e exposição de matérias perante  o Conselho Superior do IFPA.</t>
  </si>
  <si>
    <t>Conforme a demanda.</t>
  </si>
  <si>
    <t>De acordo com a demanda.</t>
  </si>
  <si>
    <t>Prestar o devido apoio à CGU e ao TCU conforme exigência legal e normativa.</t>
  </si>
  <si>
    <t>Lei 8.666/93, Lei 12.462/11, institui o RDC, Decretos 10.520/02, 5.450/05 e 7.581/11; Instruções Normativas expeidas pelo Ministério do Planejamento, Orçamento e Gestão.</t>
  </si>
  <si>
    <t>Lei n° 8.666/93; Decreto 7983/2013</t>
  </si>
  <si>
    <t>Leis nº 8.666/93,
nº 4.320/64,
6.496/77; Dec. Lei nº 200/67;
Decretos nº 93.872/86,
nº 5.355/2005 e
alterações. LDO
2016;
Resoluções do
CONFEA e do CAU;
Portarias MP
nº 95 e nº 448/2002,
nº 41/2005.
Macrofunção
SIAFI 02.11.21
Port. MPOG
nº 90/2011.</t>
  </si>
  <si>
    <t>Analisar os pagamentos decorrentes da execução de obras/serviços de engenharia, com base nos processos de medições.</t>
  </si>
  <si>
    <t>Quantidativo H/H executados - Ação</t>
  </si>
  <si>
    <r>
      <t xml:space="preserve">Oportunidade: comprometimento da qualidade dos trabalhos da auditoria interna, falta de aderência às normas de auditoria; falta de objetividade dos trabalhos. Relevância: necessidade premente de formação continuada e/ou atualização de conhecimentos, em decorrência da edição de  normas, bem como entendimentos dos órgãos de controle,  jurisprudência do </t>
    </r>
    <r>
      <rPr>
        <b/>
        <sz val="8"/>
        <rFont val="Times New Roman"/>
        <family val="1"/>
      </rPr>
      <t>TCU.</t>
    </r>
  </si>
  <si>
    <t>Avaliação</t>
  </si>
  <si>
    <t>IN nº 24/2015-CGU</t>
  </si>
  <si>
    <t xml:space="preserve">Elaborar os itens do Relatório de Gestão referente à atuação da Auditoria Interna, conforme a Portaria nº 321/2015 - TCU, e acompanhar a confecção do Relatório de Gestão pelas demais unidades e/ou Parecer das Contas atinente ao exercício.
</t>
  </si>
  <si>
    <t>Emissão do parecer da unidade de auditoria sobre a prestação de Contas da Entidade</t>
  </si>
  <si>
    <t>Risco: inobservância de norma legal. Relevância: atendimento das normas instituidas pela CGU, em especial a IN 24/2015-CGU.</t>
  </si>
  <si>
    <t>Exigência legal e regimental. Risco: inobservância de norma legal. Relevância: atendimento das normas instituidas pela CGU, em especial a IN 24/2015-CGU</t>
  </si>
  <si>
    <t>Decreto nº 3.591, de 06/09/2000; Instrução Normativa/TCU nº 63, de 01/09/2010; Decisões Normativas/TCU nº 146/2015 de 30/09/2015 e nº 147/2015 de 11/11/2015.</t>
  </si>
  <si>
    <t>Reitoria</t>
  </si>
  <si>
    <t>2. ÁREA:GESTÃO DE SUPRIMENTO DE BENS E SERVIÇOS</t>
  </si>
  <si>
    <t>2.1</t>
  </si>
  <si>
    <t>2.2</t>
  </si>
  <si>
    <t>1.8</t>
  </si>
  <si>
    <t xml:space="preserve">Programas de Auditoria - Procedimentos </t>
  </si>
  <si>
    <t>3. ÁREA: GESTÃO FINANCEIRA</t>
  </si>
  <si>
    <t>Verificar as despesas executadas até o mês anterior ao início dos trabalhos com licitações, nas modalidades de dispensa, inexigibilidade, convite, tomada de preço, concorrência pregão e adesão a ata de registro de preços. (conforme percentual a ser definido pela equipe)</t>
  </si>
  <si>
    <t>Analisar os processos de contratação de Obras e serviços de engenharia. (conforme percentual a ser definido pela equipe)</t>
  </si>
  <si>
    <t>Analisar a execução das Obras e serviços de engenharia, em execução ou concluídos. (conforme percentual a ser definido pela equipe)</t>
  </si>
  <si>
    <t>Analisar a execução dos contratos/entregas de materiais de fornecedores de bens e serviços. (conforme percentual a ser definido pela equipe)</t>
  </si>
  <si>
    <t>4. ÁREA: GESTÃO DE PESSOAS</t>
  </si>
  <si>
    <t>_</t>
  </si>
  <si>
    <t>Lei nº 8.112/90 e normativos internos</t>
  </si>
  <si>
    <t>Plano Nacional de Atividade estudantil-PNAES e pagamento de bolsas de auxílio a estudantes</t>
  </si>
  <si>
    <t>Risco: Ausência de acompanhamento por parte das Coordenações de assistência Estudantil e avaliação do PNAES.
Relevância: Contribui para avaliação do resultado da aplicação da politica pública no processo de ensino aprendizagem dos discentes</t>
  </si>
  <si>
    <t>Decreto nº 7.234/2010 e Resolução nº 143/2012-CONSUP/IFPA</t>
  </si>
  <si>
    <t>5.1</t>
  </si>
  <si>
    <t>Auditoria Governamental</t>
  </si>
  <si>
    <t>Avaliar os mecanismos de acompanhamento e avaliação dos discentes contemplados no PNAES, instituído no âmbito do IFPA pela Coordenação de Assistência Estudantil, bem como o pagamento de bolsas de auxílio aos estudantes.</t>
  </si>
  <si>
    <t>Sistemas estruturantes do Governo Federal (SIAFI, SIAPE, SIASG, etc.);</t>
  </si>
  <si>
    <t>Verificar o cumprimento das recomendações da CGU-Regional/PA e as recomendações/determinações exaradas pelo Tribunal de Contas da União.</t>
  </si>
  <si>
    <t>Instruções da CGU e da própria AUDIN (regimento interno)</t>
  </si>
  <si>
    <t>Analisar o cumprimento efetivo  de cada recomendação, registrar em relatório gerencial que será encaminhado ao Presidente do Conselho Superior do IFPA, à CGU e ao dirigente máximo da Unidade Gestora.</t>
  </si>
  <si>
    <t xml:space="preserve">Risco: descumprimento das orientações contidas nos programas de auditoria ocasionando fragilidades na padronização dos trabalhos. 
Relevância: Padronização na execução dos trabalhos realizados pela equipe da AUDIN e fortalecimento das áreas auditadas.
</t>
  </si>
  <si>
    <t>PLANO ANUAL DE ATIVIDADES DA AUDIN/IFPA 2018  -  ANEXO II</t>
  </si>
  <si>
    <t>Janeiro a Dezembro/2018</t>
  </si>
  <si>
    <t>Analisar e emitir parecer no processo de Contas de 2017.</t>
  </si>
  <si>
    <t>Janeiro a Março/2018</t>
  </si>
  <si>
    <t>Janeiro a Fevereiro/2018</t>
  </si>
  <si>
    <t>Elaborar o Plano Anual de Atividades da Auditoria Interna - PAINT/2019.</t>
  </si>
  <si>
    <t>Descrever o planejamento das ações  da AUDIN para 2019 bem como a previsão de capacitação e desenvolvimento das competências dos integrantes da equipe.</t>
  </si>
  <si>
    <t>Agosto a Outubro/2018</t>
  </si>
  <si>
    <t>5. ÁREA: GESTÃO PATRIMONIAL</t>
  </si>
  <si>
    <t>6. ÁREA: GESTÃO OPERACIONAL</t>
  </si>
  <si>
    <t>Risco: Não cumprimento das normas oriundas das Resoluções editadas pelo Conselho Superior do IFPA.</t>
  </si>
  <si>
    <t>Acompanhar o cumprimento das Resoluções editadas pelo Conselho Superior do IFPA (CONSUP)</t>
  </si>
  <si>
    <t>Assegurar que as matérias aprovadas pelo CONSUP sejam efetivamente adotadas no âmbito do IFPA.</t>
  </si>
  <si>
    <t>Identificar as Resoluções com normas de observância obrigatória  e avaliar se as mesmas vêm sendo observadas no âmbito do IFPA.</t>
  </si>
  <si>
    <t>Legislação e normativos pertinentes.</t>
  </si>
  <si>
    <t xml:space="preserve">Avaliar a efetividade dos controles da utilização de veículos oficiais do IFPA. </t>
  </si>
  <si>
    <t>Elaborar 100% dos programas correspondentes a cada ação de auditoria do PAINT/2018</t>
  </si>
  <si>
    <t>Analisar os controles de acompanhamento, pelas Coordenaçoes dos Campi que serão objeto de de auditoria no exercício 2018, dos alunos regularmente matriculados no ensino técnico de nível médio integrado que são atendidos no âmbito do PNAES.</t>
  </si>
  <si>
    <t>Campus Bragança</t>
  </si>
  <si>
    <t>Campus Altamira</t>
  </si>
  <si>
    <t>Campus Parauapebas</t>
  </si>
  <si>
    <t>Campus Conceição do Araguaia</t>
  </si>
  <si>
    <t>Campus Abaetetuba</t>
  </si>
  <si>
    <t>Campus Tucuruí</t>
  </si>
  <si>
    <t>Agosto a Novembro/2018</t>
  </si>
  <si>
    <t>Março a Maio/2018</t>
  </si>
  <si>
    <t>Abril a Junho/2018</t>
  </si>
  <si>
    <t>Março a Novembro/2018</t>
  </si>
  <si>
    <t>Julho a Outubro/2018</t>
  </si>
  <si>
    <t xml:space="preserve"> TCU / CGU / AUDIN</t>
  </si>
  <si>
    <t>CGU / TCU</t>
  </si>
  <si>
    <t>Garantir a implementação dos controles sobre a utilização de veículos oficiais da Entidade e o controle do fornecimento de combustíveis no âmbito do IFPA, bem como responsabilizar agentes que negligenciarem na guarda e/ou utilização indevida dos bens.</t>
  </si>
  <si>
    <t>Analisar ao efetividades dos controles e cumprimento das normas no que tange à utilização dos veículos oficiais nas Unidades  que serão objeto de auditoria no exercício de 2018, bem como os pagamentos de fornecimento de combustíveis da frota.</t>
  </si>
  <si>
    <t>Decreto nº 6.403 de 17 de março de 2008, IN - MPOG nº 3, de 15 de maio de 2008, além de  Legislação e normas inerentes à matéria e Acórdãos do TCU.</t>
  </si>
  <si>
    <t>Elaborar o Relatório Anual de Atividades da Auditoria Interna - RAINT/2017.</t>
  </si>
  <si>
    <t>Detalhar os trabalhos de auditoria desenvolvidos de acordo com o  
 previsto no PAINT/2017 e as auditorias especiais que foram realizadas; 
demonstrar as atividades de acompanhamento preventivo e assessoria à gestão, desenvolvidas 
durante o exercício.</t>
  </si>
  <si>
    <t>Auditoria de Tecnologia da Informação</t>
  </si>
  <si>
    <t>Capacitação Técnica da União Nacional dos Auditores do Ministério da Educação (UNAMEC)</t>
  </si>
  <si>
    <t>Diárias e Passagens</t>
  </si>
  <si>
    <t>Risco: descumprimento do prazo para a prestação de contas, bem como a comprovação do cumprimento do objeto da diária e seu pagamento indevido.
Relevância: Esta ação será relevante para evitar falhas nos procedimentos internos.</t>
  </si>
  <si>
    <t>Certificar a legalidade da concessão e da prestação de contas das PCDP
no Sistema de Concessão de Diárias e Passagens (SCDP), buscando evitar prejuízo ao erário, bem como identificar os pontos fortes e fracos dos controles existentes, sugerindo, quando necessário, medidas que venham a fortalecê-los.</t>
  </si>
  <si>
    <t>Analisar a legalidade das PCDP´s que
envolvam diárias e passagens no SCDP e prestação de contas, com escopo a ser definido pela equipe.</t>
  </si>
  <si>
    <t>Gratificação por Encargo de Curso e Concurso</t>
  </si>
  <si>
    <t>Risco: ausência de controles efetivos quanto à gratificação por encargo de Curso e Concurso.
Relevância:  Esta ação será relevante para evitar falhas nos procedimentos internos.</t>
  </si>
  <si>
    <t>Avaliar os controles quanto à concessão de gratificação por encargo de curso e concurso.</t>
  </si>
  <si>
    <t>Analisar a legalidade da concessão das gratificações por encargo de curso e concurso, com escopo a ser definido pela equipe.</t>
  </si>
  <si>
    <t>Campus C. Araguaia</t>
  </si>
  <si>
    <t>Campus M. Rural</t>
  </si>
  <si>
    <t>Janeiro a Novembro/2018</t>
  </si>
  <si>
    <t>Avaliação Sumária quanto ao risco e relevância</t>
  </si>
  <si>
    <t>Campus M. Industrial</t>
  </si>
  <si>
    <t>5.2</t>
  </si>
  <si>
    <t>Almoxarifado</t>
  </si>
  <si>
    <t>Avaliar os controle de entrada, saída e armazenamento de bens móveis, bem como pagamentos a fornecedores.</t>
  </si>
  <si>
    <t>Avaliar os controles internos do almoxarifado, com escopo a ser definido pela equipe.</t>
  </si>
  <si>
    <t>IN nº 205/1988 SEDAP/PR,  Lei nº 4.320/64, além de  Legislação e normas inerentes à matéria e Acórdãos do TCU.</t>
  </si>
  <si>
    <t>Projetos de Extensão</t>
  </si>
  <si>
    <t>AUDIN / PROEN</t>
  </si>
  <si>
    <t>Verificar o acompanhamento do atingimento das metas/execução dos projetos de extensão elaborados pelos docentes do IFPA.</t>
  </si>
  <si>
    <t>AUDIN / PROEX</t>
  </si>
  <si>
    <t>Verificar o atingimento das metas da PROEX, com escopo a ser definido pela equipe da AUDIN em relação aos projetos de extensão do IFPA nos Campi que receberão auditoria em 2018.</t>
  </si>
  <si>
    <t>Resolução do CONSUP e editais.</t>
  </si>
  <si>
    <t>Risco: Ausência de controle e acompanhamento da utilização dos veículos oficiais.
Relevância: Averiguar a eficácia e oportunidade de melhorias nos controles dos veículos oficiais do IFPA.</t>
  </si>
  <si>
    <t>Rico: descumprimento do plano de trabalho, não atingindo os resultados propostos no projeto de pesquisa;
Relevância: Resultado nas ações propostas pra beneficiar a comunidade acadêmica e externa.</t>
  </si>
  <si>
    <t>Capacitação Técnica dos Auditores Internos das Instituições Federais vinculadas ao MEC - FONAITec (1º e 2º semestres de 2018)</t>
  </si>
  <si>
    <t>AUDIN / PROAD</t>
  </si>
  <si>
    <t>Risco: Ausência de controle de requisições de entrada e saída de material e fragilizando o controle no estoque;
Relevância: Aperfeiçoamento nos Controles de guarda de bens e valores.</t>
  </si>
  <si>
    <t>Legislação e normativos pertinentes às ações previstas no PAINT/2018</t>
  </si>
  <si>
    <t xml:space="preserve">Capacitação e Elaboração dos Programas de Auditoria conjuntamente com a equipe de auditores internos para padronização dos trabalhos que serão utilizados na realização das auditorias previstas nas ações do PAINT/2018.
</t>
  </si>
  <si>
    <t>Atender demandas interna e externas não previstas no PAINT 2018; bem como melhorar a qualidade dos trabalhos da AUDIN.</t>
  </si>
  <si>
    <t>7. ÁREA: DESENVOLVIMENTO E CAPACITAÇÃO</t>
  </si>
  <si>
    <t>7.1</t>
  </si>
  <si>
    <t>7.2</t>
  </si>
  <si>
    <t>7.3</t>
  </si>
  <si>
    <t>7.4</t>
  </si>
  <si>
    <t>7.5</t>
  </si>
  <si>
    <t>8. RESERVA TÉCNICA</t>
  </si>
  <si>
    <t>AUDIN / CONSUP</t>
  </si>
  <si>
    <t>AUDIN / DGP</t>
  </si>
  <si>
    <t>AUDIN / CGU</t>
  </si>
</sst>
</file>

<file path=xl/styles.xml><?xml version="1.0" encoding="utf-8"?>
<styleSheet xmlns="http://schemas.openxmlformats.org/spreadsheetml/2006/main">
  <fonts count="10">
    <font>
      <sz val="10"/>
      <name val="Arial"/>
      <family val="2"/>
    </font>
    <font>
      <sz val="10"/>
      <name val="Arial"/>
      <family val="2"/>
    </font>
    <font>
      <b/>
      <sz val="8"/>
      <name val="Times New Roman"/>
      <family val="1"/>
    </font>
    <font>
      <sz val="8"/>
      <name val="Times New Roman"/>
      <family val="1"/>
    </font>
    <font>
      <sz val="10"/>
      <name val="Times New Roman"/>
      <family val="1"/>
    </font>
    <font>
      <b/>
      <sz val="10"/>
      <name val="Arial"/>
      <family val="2"/>
    </font>
    <font>
      <b/>
      <sz val="12"/>
      <name val="Times New Roman"/>
      <family val="1"/>
    </font>
    <font>
      <b/>
      <sz val="11"/>
      <name val="Arial"/>
      <family val="2"/>
    </font>
    <font>
      <b/>
      <sz val="8"/>
      <name val="Arial"/>
      <family val="2"/>
    </font>
    <font>
      <sz val="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189">
    <xf numFmtId="0" fontId="0" fillId="0" borderId="0" xfId="0"/>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justify" vertical="center" wrapText="1"/>
    </xf>
    <xf numFmtId="0" fontId="3" fillId="2" borderId="13" xfId="0" applyFont="1" applyFill="1" applyBorder="1" applyAlignment="1">
      <alignment horizontal="center" vertical="center" wrapText="1"/>
    </xf>
    <xf numFmtId="0" fontId="3" fillId="0" borderId="13" xfId="0" applyFont="1" applyFill="1" applyBorder="1" applyAlignment="1">
      <alignment horizontal="justify"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justify" vertical="center" wrapText="1"/>
    </xf>
    <xf numFmtId="0" fontId="3" fillId="2" borderId="17" xfId="0" applyFont="1" applyFill="1" applyBorder="1" applyAlignment="1">
      <alignment horizontal="center" vertical="center" wrapText="1"/>
    </xf>
    <xf numFmtId="0" fontId="3" fillId="0" borderId="17" xfId="0" applyFont="1" applyFill="1" applyBorder="1" applyAlignment="1">
      <alignment horizontal="justify" vertical="center"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5" fillId="2" borderId="22" xfId="0" applyFont="1" applyFill="1" applyBorder="1" applyAlignment="1">
      <alignment horizontal="center"/>
    </xf>
    <xf numFmtId="0" fontId="2" fillId="2" borderId="28"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9" xfId="0" applyFont="1" applyFill="1" applyBorder="1" applyAlignment="1">
      <alignment vertical="center" wrapText="1"/>
    </xf>
    <xf numFmtId="3" fontId="3" fillId="2" borderId="13" xfId="0" applyNumberFormat="1" applyFont="1" applyFill="1" applyBorder="1" applyAlignment="1">
      <alignment horizontal="center" vertical="center" wrapText="1"/>
    </xf>
    <xf numFmtId="0" fontId="3" fillId="2" borderId="17" xfId="0" applyNumberFormat="1" applyFont="1" applyFill="1" applyBorder="1" applyAlignment="1">
      <alignment horizontal="center" vertical="center" wrapText="1"/>
    </xf>
    <xf numFmtId="3" fontId="3" fillId="2" borderId="17"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0" fontId="2" fillId="2" borderId="16" xfId="0" applyFont="1" applyFill="1" applyBorder="1" applyAlignment="1">
      <alignment vertical="center" wrapText="1"/>
    </xf>
    <xf numFmtId="0" fontId="2" fillId="2" borderId="17" xfId="0" applyFont="1" applyFill="1" applyBorder="1" applyAlignment="1">
      <alignment horizontal="center" vertical="center" wrapText="1"/>
    </xf>
    <xf numFmtId="0" fontId="2" fillId="2" borderId="17" xfId="0" applyFont="1" applyFill="1" applyBorder="1" applyAlignment="1">
      <alignment vertical="center" wrapText="1"/>
    </xf>
    <xf numFmtId="0" fontId="5" fillId="2" borderId="2" xfId="0" applyFont="1" applyFill="1" applyBorder="1"/>
    <xf numFmtId="0" fontId="5" fillId="2" borderId="1" xfId="0" applyFont="1" applyFill="1" applyBorder="1"/>
    <xf numFmtId="0" fontId="5" fillId="2" borderId="5" xfId="0" applyFont="1" applyFill="1" applyBorder="1"/>
    <xf numFmtId="0" fontId="5" fillId="2" borderId="24" xfId="0" applyFont="1" applyFill="1" applyBorder="1" applyAlignment="1">
      <alignment horizontal="center"/>
    </xf>
    <xf numFmtId="0" fontId="5" fillId="2" borderId="4" xfId="0" applyFont="1" applyFill="1" applyBorder="1"/>
    <xf numFmtId="0" fontId="5" fillId="2" borderId="3" xfId="0" applyFont="1" applyFill="1" applyBorder="1"/>
    <xf numFmtId="0" fontId="5" fillId="2" borderId="6" xfId="0" applyFont="1" applyFill="1" applyBorder="1"/>
    <xf numFmtId="0" fontId="5" fillId="2" borderId="5" xfId="0" applyFont="1" applyFill="1" applyBorder="1" applyAlignment="1">
      <alignment horizontal="center"/>
    </xf>
    <xf numFmtId="0" fontId="2" fillId="2" borderId="0"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2" fillId="2" borderId="29" xfId="0" applyFont="1" applyFill="1" applyBorder="1" applyAlignment="1">
      <alignment horizontal="left" vertical="center" wrapText="1"/>
    </xf>
    <xf numFmtId="0" fontId="2" fillId="2" borderId="33" xfId="0" applyFont="1" applyFill="1" applyBorder="1" applyAlignment="1">
      <alignment horizontal="left" vertical="center" wrapText="1"/>
    </xf>
    <xf numFmtId="3" fontId="3" fillId="0" borderId="17" xfId="0" applyNumberFormat="1" applyFont="1" applyFill="1" applyBorder="1" applyAlignment="1">
      <alignment horizontal="center" vertical="center" wrapText="1"/>
    </xf>
    <xf numFmtId="3" fontId="3" fillId="0" borderId="18" xfId="0" applyNumberFormat="1" applyFont="1" applyFill="1" applyBorder="1" applyAlignment="1">
      <alignment horizontal="center" vertical="center" wrapText="1"/>
    </xf>
    <xf numFmtId="0" fontId="5" fillId="2" borderId="5" xfId="0" applyFont="1" applyFill="1" applyBorder="1" applyAlignment="1">
      <alignment horizontal="center"/>
    </xf>
    <xf numFmtId="0" fontId="5" fillId="2" borderId="6" xfId="0" applyFont="1" applyFill="1" applyBorder="1" applyAlignment="1">
      <alignment horizontal="center"/>
    </xf>
    <xf numFmtId="0" fontId="2" fillId="3" borderId="23"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0" fillId="0" borderId="0" xfId="0" applyBorder="1"/>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6" xfId="0"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5" fillId="2" borderId="5" xfId="0" applyFont="1" applyFill="1" applyBorder="1" applyAlignment="1">
      <alignment horizontal="center"/>
    </xf>
    <xf numFmtId="0" fontId="2" fillId="2" borderId="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0" fillId="0" borderId="13" xfId="0" applyFill="1" applyBorder="1" applyAlignment="1">
      <alignment horizontal="center" vertical="center"/>
    </xf>
    <xf numFmtId="0" fontId="0" fillId="0" borderId="12" xfId="0" applyFill="1" applyBorder="1" applyAlignment="1">
      <alignment horizontal="center" vertical="center"/>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11"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 fillId="0" borderId="19" xfId="0"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9" fillId="0" borderId="13" xfId="0" applyFont="1" applyBorder="1"/>
    <xf numFmtId="0" fontId="2" fillId="2" borderId="14" xfId="0" applyFont="1" applyFill="1" applyBorder="1" applyAlignment="1">
      <alignment horizontal="center" vertical="center" wrapText="1"/>
    </xf>
    <xf numFmtId="0" fontId="9" fillId="0" borderId="13" xfId="0" applyFont="1" applyBorder="1" applyAlignment="1">
      <alignment horizontal="center" vertical="center"/>
    </xf>
    <xf numFmtId="0" fontId="9" fillId="0" borderId="17" xfId="0" applyFont="1" applyBorder="1"/>
    <xf numFmtId="0" fontId="5" fillId="2" borderId="22" xfId="0" applyFont="1" applyFill="1" applyBorder="1"/>
    <xf numFmtId="0" fontId="5" fillId="2" borderId="42" xfId="0" applyFont="1" applyFill="1" applyBorder="1" applyAlignment="1">
      <alignment horizontal="center"/>
    </xf>
    <xf numFmtId="0" fontId="2" fillId="2" borderId="13" xfId="0" applyFont="1" applyFill="1" applyBorder="1" applyAlignment="1">
      <alignment horizontal="left"/>
    </xf>
    <xf numFmtId="0" fontId="2" fillId="2" borderId="13" xfId="0" applyFont="1" applyFill="1" applyBorder="1" applyAlignment="1">
      <alignment horizontal="left" wrapText="1"/>
    </xf>
    <xf numFmtId="0" fontId="2" fillId="2" borderId="13" xfId="0" applyFont="1" applyFill="1" applyBorder="1" applyAlignment="1">
      <alignment horizontal="center" vertical="center"/>
    </xf>
    <xf numFmtId="0" fontId="9" fillId="0" borderId="8" xfId="0" applyFont="1" applyBorder="1"/>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1" xfId="0" applyFont="1" applyFill="1" applyBorder="1" applyAlignment="1"/>
    <xf numFmtId="0" fontId="2" fillId="2" borderId="2" xfId="0" applyFont="1" applyFill="1" applyBorder="1" applyAlignment="1"/>
    <xf numFmtId="0" fontId="2" fillId="2" borderId="23" xfId="0" applyFont="1" applyFill="1" applyBorder="1" applyAlignment="1"/>
    <xf numFmtId="0" fontId="2" fillId="2" borderId="0" xfId="0" applyFont="1" applyFill="1" applyBorder="1" applyAlignment="1"/>
    <xf numFmtId="0" fontId="9" fillId="2" borderId="13" xfId="0" applyFont="1" applyFill="1" applyBorder="1" applyAlignment="1">
      <alignment horizontal="center" vertical="center"/>
    </xf>
    <xf numFmtId="0" fontId="3" fillId="0" borderId="13" xfId="0" applyFont="1" applyBorder="1" applyAlignment="1">
      <alignment horizontal="center" vertical="center" wrapText="1"/>
    </xf>
    <xf numFmtId="0" fontId="5" fillId="2" borderId="20" xfId="0" applyFont="1" applyFill="1" applyBorder="1" applyAlignment="1">
      <alignment horizontal="center"/>
    </xf>
    <xf numFmtId="0" fontId="5" fillId="2" borderId="21" xfId="0" applyFont="1" applyFill="1" applyBorder="1" applyAlignment="1">
      <alignment horizontal="center"/>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3" xfId="0" applyFont="1" applyFill="1" applyBorder="1" applyAlignment="1">
      <alignment horizontal="center"/>
    </xf>
    <xf numFmtId="0" fontId="5" fillId="2" borderId="0" xfId="0" applyFont="1" applyFill="1" applyBorder="1" applyAlignment="1">
      <alignment horizont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13" xfId="0" applyFont="1" applyFill="1" applyBorder="1" applyAlignment="1">
      <alignment horizontal="center" vertical="center"/>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7" fillId="2" borderId="5"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7" fillId="2" borderId="6" xfId="0" applyFont="1" applyFill="1" applyBorder="1" applyAlignment="1">
      <alignment horizontal="left" vertical="center"/>
    </xf>
    <xf numFmtId="0" fontId="8" fillId="2" borderId="24" xfId="0" applyFont="1" applyFill="1" applyBorder="1" applyAlignment="1">
      <alignment horizontal="center" vertic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2" fillId="2" borderId="2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6" xfId="0" applyFont="1" applyFill="1" applyBorder="1" applyAlignment="1">
      <alignment horizontal="left" vertical="center" wrapText="1"/>
    </xf>
    <xf numFmtId="0" fontId="9" fillId="2" borderId="2"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6"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9" xfId="0" applyFont="1" applyFill="1" applyBorder="1" applyAlignment="1">
      <alignment horizontal="left" vertical="center" wrapText="1"/>
    </xf>
    <xf numFmtId="0" fontId="2" fillId="2" borderId="33" xfId="0" applyFont="1" applyFill="1" applyBorder="1" applyAlignment="1">
      <alignment horizontal="left" vertical="center" wrapText="1"/>
    </xf>
    <xf numFmtId="3" fontId="3" fillId="0" borderId="17" xfId="0" applyNumberFormat="1" applyFont="1" applyFill="1" applyBorder="1" applyAlignment="1">
      <alignment horizontal="justify" vertical="center" wrapText="1"/>
    </xf>
    <xf numFmtId="3" fontId="3" fillId="0" borderId="9" xfId="0" applyNumberFormat="1" applyFont="1" applyFill="1" applyBorder="1" applyAlignment="1">
      <alignment horizontal="justify" vertical="center" wrapText="1"/>
    </xf>
    <xf numFmtId="3" fontId="3" fillId="0" borderId="34" xfId="0" applyNumberFormat="1" applyFont="1" applyFill="1" applyBorder="1" applyAlignment="1">
      <alignment horizontal="justify" vertical="center" wrapText="1"/>
    </xf>
    <xf numFmtId="3" fontId="3" fillId="0" borderId="17" xfId="0" applyNumberFormat="1" applyFont="1" applyFill="1" applyBorder="1" applyAlignment="1">
      <alignment horizontal="center" vertical="center" wrapText="1"/>
    </xf>
    <xf numFmtId="3" fontId="3" fillId="0" borderId="9" xfId="0" applyNumberFormat="1" applyFont="1" applyFill="1" applyBorder="1" applyAlignment="1">
      <alignment horizontal="center" vertical="center" wrapText="1"/>
    </xf>
    <xf numFmtId="3" fontId="3" fillId="0" borderId="34" xfId="0" applyNumberFormat="1" applyFont="1" applyFill="1" applyBorder="1" applyAlignment="1">
      <alignment horizontal="center" vertical="center" wrapText="1"/>
    </xf>
    <xf numFmtId="3" fontId="3" fillId="0" borderId="19" xfId="0" applyNumberFormat="1" applyFont="1" applyFill="1" applyBorder="1" applyAlignment="1">
      <alignment horizontal="center" vertical="center" wrapText="1"/>
    </xf>
    <xf numFmtId="3" fontId="3" fillId="0" borderId="40" xfId="0" applyNumberFormat="1" applyFont="1" applyFill="1" applyBorder="1" applyAlignment="1">
      <alignment horizontal="center" vertical="center" wrapText="1"/>
    </xf>
    <xf numFmtId="3" fontId="3" fillId="0" borderId="4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 fillId="2" borderId="31" xfId="0" applyFont="1" applyFill="1" applyBorder="1" applyAlignment="1">
      <alignment horizontal="justify" vertical="justify" wrapText="1"/>
    </xf>
    <xf numFmtId="0" fontId="3" fillId="2" borderId="35" xfId="0" applyFont="1" applyFill="1" applyBorder="1" applyAlignment="1">
      <alignment horizontal="justify" vertical="justify" wrapText="1"/>
    </xf>
    <xf numFmtId="0" fontId="3" fillId="2" borderId="32" xfId="0" applyFont="1" applyFill="1" applyBorder="1" applyAlignment="1">
      <alignment horizontal="justify" vertical="justify" wrapText="1"/>
    </xf>
    <xf numFmtId="0" fontId="3" fillId="2" borderId="3" xfId="0" applyFont="1" applyFill="1" applyBorder="1" applyAlignment="1">
      <alignment horizontal="justify" vertical="justify" wrapText="1"/>
    </xf>
    <xf numFmtId="0" fontId="3" fillId="2" borderId="4" xfId="0" applyFont="1" applyFill="1" applyBorder="1" applyAlignment="1">
      <alignment horizontal="justify" vertical="justify" wrapText="1"/>
    </xf>
    <xf numFmtId="0" fontId="3" fillId="2" borderId="38" xfId="0" applyFont="1" applyFill="1" applyBorder="1" applyAlignment="1">
      <alignment horizontal="justify" vertical="justify" wrapText="1"/>
    </xf>
    <xf numFmtId="0" fontId="5" fillId="2" borderId="3" xfId="0" applyFont="1" applyFill="1" applyBorder="1" applyAlignment="1">
      <alignment horizontal="center"/>
    </xf>
    <xf numFmtId="0" fontId="5" fillId="2" borderId="4" xfId="0" applyFont="1" applyFill="1" applyBorder="1" applyAlignment="1">
      <alignment horizontal="center"/>
    </xf>
    <xf numFmtId="0" fontId="3" fillId="3" borderId="1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6" xfId="0" applyFont="1" applyFill="1" applyBorder="1" applyAlignment="1">
      <alignment horizontal="center" vertic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U65"/>
  <sheetViews>
    <sheetView tabSelected="1" workbookViewId="0">
      <selection activeCell="G6" sqref="G6"/>
    </sheetView>
  </sheetViews>
  <sheetFormatPr defaultRowHeight="12.75"/>
  <cols>
    <col min="1" max="1" width="12.28515625" customWidth="1"/>
    <col min="2" max="2" width="25" customWidth="1"/>
    <col min="3" max="3" width="9.5703125" customWidth="1"/>
    <col min="4" max="4" width="29.7109375" bestFit="1" customWidth="1"/>
    <col min="5" max="5" width="13.5703125" customWidth="1"/>
    <col min="6" max="6" width="55.28515625" customWidth="1"/>
    <col min="7" max="7" width="28.42578125" customWidth="1"/>
    <col min="8" max="8" width="28.85546875" customWidth="1"/>
    <col min="9" max="9" width="12.85546875" customWidth="1"/>
    <col min="10" max="10" width="11.28515625" customWidth="1"/>
    <col min="11" max="11" width="10" customWidth="1"/>
    <col min="12" max="12" width="14.42578125" customWidth="1"/>
    <col min="13" max="13" width="11.42578125" customWidth="1"/>
    <col min="15" max="15" width="13.85546875" customWidth="1"/>
    <col min="16" max="16" width="11" customWidth="1"/>
    <col min="18" max="18" width="12.28515625" customWidth="1"/>
    <col min="19" max="19" width="11.140625" customWidth="1"/>
    <col min="21" max="21" width="12.5703125" customWidth="1"/>
    <col min="22" max="22" width="11.42578125" customWidth="1"/>
    <col min="24" max="24" width="13.140625" customWidth="1"/>
    <col min="25" max="25" width="11.85546875" customWidth="1"/>
    <col min="27" max="27" width="12.42578125" customWidth="1"/>
    <col min="28" max="28" width="11" customWidth="1"/>
    <col min="29" max="29" width="9.7109375" customWidth="1"/>
    <col min="30" max="30" width="12.85546875" customWidth="1"/>
    <col min="31" max="31" width="11.140625" customWidth="1"/>
    <col min="33" max="33" width="13.5703125" customWidth="1"/>
    <col min="34" max="34" width="12" customWidth="1"/>
    <col min="36" max="36" width="14" customWidth="1"/>
    <col min="37" max="37" width="11.140625" customWidth="1"/>
    <col min="39" max="39" width="12.5703125" customWidth="1"/>
    <col min="40" max="40" width="11.140625" customWidth="1"/>
    <col min="42" max="42" width="12.85546875" customWidth="1"/>
    <col min="43" max="43" width="11.7109375" customWidth="1"/>
    <col min="45" max="45" width="13" customWidth="1"/>
    <col min="46" max="46" width="11.7109375" customWidth="1"/>
  </cols>
  <sheetData>
    <row r="1" spans="1:47" ht="12.75" customHeight="1">
      <c r="A1" s="124" t="s">
        <v>110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6"/>
    </row>
    <row r="2" spans="1:47" ht="13.5" customHeight="1" thickBot="1">
      <c r="A2" s="127"/>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9"/>
    </row>
    <row r="3" spans="1:47" ht="12.75" customHeight="1">
      <c r="A3" s="135" t="s">
        <v>0</v>
      </c>
      <c r="B3" s="136"/>
      <c r="C3" s="136"/>
      <c r="D3" s="136"/>
      <c r="E3" s="136"/>
      <c r="F3" s="136"/>
      <c r="G3" s="136"/>
      <c r="H3" s="137"/>
      <c r="I3" s="114" t="s">
        <v>85</v>
      </c>
      <c r="J3" s="115"/>
      <c r="K3" s="116"/>
      <c r="L3" s="114" t="s">
        <v>2</v>
      </c>
      <c r="M3" s="115"/>
      <c r="N3" s="116"/>
      <c r="O3" s="114" t="s">
        <v>128</v>
      </c>
      <c r="P3" s="115"/>
      <c r="Q3" s="116"/>
      <c r="R3" s="114" t="s">
        <v>132</v>
      </c>
      <c r="S3" s="115"/>
      <c r="T3" s="116"/>
      <c r="U3" s="114" t="s">
        <v>130</v>
      </c>
      <c r="V3" s="115"/>
      <c r="W3" s="116"/>
      <c r="X3" s="114" t="s">
        <v>131</v>
      </c>
      <c r="Y3" s="115"/>
      <c r="Z3" s="116"/>
      <c r="AA3" s="114" t="s">
        <v>129</v>
      </c>
      <c r="AB3" s="115"/>
      <c r="AC3" s="116"/>
      <c r="AD3" s="117" t="s">
        <v>5</v>
      </c>
      <c r="AE3" s="118"/>
      <c r="AF3" s="119"/>
      <c r="AG3" s="117" t="s">
        <v>6</v>
      </c>
      <c r="AH3" s="118"/>
      <c r="AI3" s="119"/>
      <c r="AJ3" s="117" t="s">
        <v>3</v>
      </c>
      <c r="AK3" s="141"/>
      <c r="AL3" s="142"/>
      <c r="AM3" s="117" t="s">
        <v>1</v>
      </c>
      <c r="AN3" s="118"/>
      <c r="AO3" s="119"/>
      <c r="AP3" s="117" t="s">
        <v>4</v>
      </c>
      <c r="AQ3" s="118"/>
      <c r="AR3" s="119"/>
      <c r="AS3" s="117" t="s">
        <v>133</v>
      </c>
      <c r="AT3" s="118"/>
      <c r="AU3" s="119"/>
    </row>
    <row r="4" spans="1:47" ht="13.5" thickBot="1">
      <c r="A4" s="138"/>
      <c r="B4" s="139"/>
      <c r="C4" s="139"/>
      <c r="D4" s="139"/>
      <c r="E4" s="139"/>
      <c r="F4" s="139"/>
      <c r="G4" s="139"/>
      <c r="H4" s="140"/>
      <c r="I4" s="108"/>
      <c r="J4" s="109"/>
      <c r="K4" s="110"/>
      <c r="L4" s="108"/>
      <c r="M4" s="109"/>
      <c r="N4" s="110"/>
      <c r="O4" s="108"/>
      <c r="P4" s="109"/>
      <c r="Q4" s="110"/>
      <c r="R4" s="108"/>
      <c r="S4" s="109"/>
      <c r="T4" s="110"/>
      <c r="U4" s="108"/>
      <c r="V4" s="109"/>
      <c r="W4" s="110"/>
      <c r="X4" s="108"/>
      <c r="Y4" s="109"/>
      <c r="Z4" s="110"/>
      <c r="AA4" s="108"/>
      <c r="AB4" s="109"/>
      <c r="AC4" s="110"/>
      <c r="AD4" s="120"/>
      <c r="AE4" s="121"/>
      <c r="AF4" s="122"/>
      <c r="AG4" s="120"/>
      <c r="AH4" s="121"/>
      <c r="AI4" s="122"/>
      <c r="AJ4" s="143"/>
      <c r="AK4" s="144"/>
      <c r="AL4" s="145"/>
      <c r="AM4" s="120"/>
      <c r="AN4" s="121"/>
      <c r="AO4" s="122"/>
      <c r="AP4" s="120"/>
      <c r="AQ4" s="121"/>
      <c r="AR4" s="122"/>
      <c r="AS4" s="120"/>
      <c r="AT4" s="121"/>
      <c r="AU4" s="130"/>
    </row>
    <row r="5" spans="1:47" ht="21">
      <c r="A5" s="1" t="s">
        <v>7</v>
      </c>
      <c r="B5" s="2" t="s">
        <v>8</v>
      </c>
      <c r="C5" s="2" t="s">
        <v>9</v>
      </c>
      <c r="D5" s="3" t="s">
        <v>49</v>
      </c>
      <c r="E5" s="3" t="s">
        <v>10</v>
      </c>
      <c r="F5" s="3" t="s">
        <v>11</v>
      </c>
      <c r="G5" s="3" t="s">
        <v>12</v>
      </c>
      <c r="H5" s="4" t="s">
        <v>13</v>
      </c>
      <c r="I5" s="1" t="s">
        <v>14</v>
      </c>
      <c r="J5" s="2" t="s">
        <v>15</v>
      </c>
      <c r="K5" s="5" t="s">
        <v>16</v>
      </c>
      <c r="L5" s="1" t="s">
        <v>14</v>
      </c>
      <c r="M5" s="2" t="s">
        <v>15</v>
      </c>
      <c r="N5" s="5" t="s">
        <v>16</v>
      </c>
      <c r="O5" s="1" t="s">
        <v>14</v>
      </c>
      <c r="P5" s="2" t="s">
        <v>15</v>
      </c>
      <c r="Q5" s="5" t="s">
        <v>16</v>
      </c>
      <c r="R5" s="1" t="s">
        <v>14</v>
      </c>
      <c r="S5" s="2" t="s">
        <v>15</v>
      </c>
      <c r="T5" s="5" t="s">
        <v>16</v>
      </c>
      <c r="U5" s="1" t="s">
        <v>14</v>
      </c>
      <c r="V5" s="2" t="s">
        <v>15</v>
      </c>
      <c r="W5" s="5" t="s">
        <v>16</v>
      </c>
      <c r="X5" s="1" t="s">
        <v>14</v>
      </c>
      <c r="Y5" s="2" t="s">
        <v>15</v>
      </c>
      <c r="Z5" s="5" t="s">
        <v>16</v>
      </c>
      <c r="AA5" s="1" t="s">
        <v>14</v>
      </c>
      <c r="AB5" s="67" t="s">
        <v>15</v>
      </c>
      <c r="AC5" s="22" t="s">
        <v>16</v>
      </c>
      <c r="AD5" s="1" t="s">
        <v>14</v>
      </c>
      <c r="AE5" s="75" t="s">
        <v>15</v>
      </c>
      <c r="AF5" s="22" t="s">
        <v>16</v>
      </c>
      <c r="AG5" s="1" t="s">
        <v>14</v>
      </c>
      <c r="AH5" s="75" t="s">
        <v>15</v>
      </c>
      <c r="AI5" s="22" t="s">
        <v>16</v>
      </c>
      <c r="AJ5" s="1" t="s">
        <v>14</v>
      </c>
      <c r="AK5" s="75" t="s">
        <v>15</v>
      </c>
      <c r="AL5" s="22" t="s">
        <v>16</v>
      </c>
      <c r="AM5" s="1" t="s">
        <v>14</v>
      </c>
      <c r="AN5" s="75" t="s">
        <v>15</v>
      </c>
      <c r="AO5" s="22" t="s">
        <v>16</v>
      </c>
      <c r="AP5" s="1" t="s">
        <v>14</v>
      </c>
      <c r="AQ5" s="75" t="s">
        <v>15</v>
      </c>
      <c r="AR5" s="22" t="s">
        <v>16</v>
      </c>
      <c r="AS5" s="1" t="s">
        <v>14</v>
      </c>
      <c r="AT5" s="75" t="s">
        <v>15</v>
      </c>
      <c r="AU5" s="24" t="s">
        <v>16</v>
      </c>
    </row>
    <row r="6" spans="1:47" ht="67.5">
      <c r="A6" s="6" t="s">
        <v>17</v>
      </c>
      <c r="B6" s="7" t="s">
        <v>50</v>
      </c>
      <c r="C6" s="8">
        <v>30</v>
      </c>
      <c r="D6" s="9" t="s">
        <v>53</v>
      </c>
      <c r="E6" s="10" t="s">
        <v>18</v>
      </c>
      <c r="F6" s="9" t="s">
        <v>19</v>
      </c>
      <c r="G6" s="9" t="s">
        <v>71</v>
      </c>
      <c r="H6" s="64" t="s">
        <v>107</v>
      </c>
      <c r="I6" s="11" t="s">
        <v>111</v>
      </c>
      <c r="J6" s="10">
        <v>3</v>
      </c>
      <c r="K6" s="12">
        <f>J6*C6</f>
        <v>90</v>
      </c>
      <c r="L6" s="11"/>
      <c r="M6" s="10"/>
      <c r="N6" s="13"/>
      <c r="O6" s="11"/>
      <c r="P6" s="10"/>
      <c r="Q6" s="12"/>
      <c r="R6" s="14"/>
      <c r="S6" s="10"/>
      <c r="T6" s="12"/>
      <c r="U6" s="11"/>
      <c r="V6" s="10"/>
      <c r="W6" s="12"/>
      <c r="X6" s="11"/>
      <c r="Y6" s="10"/>
      <c r="Z6" s="12"/>
      <c r="AA6" s="14"/>
      <c r="AB6" s="10"/>
      <c r="AC6" s="64"/>
      <c r="AD6" s="80"/>
      <c r="AE6" s="80"/>
      <c r="AF6" s="80"/>
      <c r="AG6" s="80"/>
      <c r="AH6" s="80"/>
      <c r="AI6" s="80"/>
      <c r="AJ6" s="80"/>
      <c r="AK6" s="80"/>
      <c r="AL6" s="80"/>
      <c r="AM6" s="80"/>
      <c r="AN6" s="80"/>
      <c r="AO6" s="80"/>
      <c r="AP6" s="80"/>
      <c r="AQ6" s="80"/>
      <c r="AR6" s="80"/>
      <c r="AS6" s="80"/>
      <c r="AT6" s="80"/>
      <c r="AU6" s="80"/>
    </row>
    <row r="7" spans="1:47" ht="96.75" customHeight="1">
      <c r="A7" s="6" t="s">
        <v>20</v>
      </c>
      <c r="B7" s="7" t="s">
        <v>106</v>
      </c>
      <c r="C7" s="8">
        <v>60</v>
      </c>
      <c r="D7" s="9" t="s">
        <v>54</v>
      </c>
      <c r="E7" s="10" t="s">
        <v>140</v>
      </c>
      <c r="F7" s="9" t="s">
        <v>56</v>
      </c>
      <c r="G7" s="9" t="s">
        <v>21</v>
      </c>
      <c r="H7" s="45" t="s">
        <v>79</v>
      </c>
      <c r="I7" s="11" t="s">
        <v>111</v>
      </c>
      <c r="J7" s="10">
        <v>3</v>
      </c>
      <c r="K7" s="12">
        <f t="shared" ref="K7:K13" si="0">J7*C7</f>
        <v>180</v>
      </c>
      <c r="L7" s="11"/>
      <c r="M7" s="10"/>
      <c r="N7" s="13"/>
      <c r="O7" s="11"/>
      <c r="P7" s="10"/>
      <c r="Q7" s="12"/>
      <c r="R7" s="11"/>
      <c r="S7" s="10"/>
      <c r="T7" s="12"/>
      <c r="U7" s="11"/>
      <c r="V7" s="10"/>
      <c r="W7" s="12"/>
      <c r="X7" s="11"/>
      <c r="Y7" s="10"/>
      <c r="Z7" s="12"/>
      <c r="AA7" s="11"/>
      <c r="AB7" s="10"/>
      <c r="AC7" s="64"/>
      <c r="AD7" s="80"/>
      <c r="AE7" s="80"/>
      <c r="AF7" s="80"/>
      <c r="AG7" s="80"/>
      <c r="AH7" s="80"/>
      <c r="AI7" s="80"/>
      <c r="AJ7" s="80"/>
      <c r="AK7" s="80"/>
      <c r="AL7" s="80"/>
      <c r="AM7" s="80"/>
      <c r="AN7" s="80"/>
      <c r="AO7" s="80"/>
      <c r="AP7" s="80"/>
      <c r="AQ7" s="80"/>
      <c r="AR7" s="80"/>
      <c r="AS7" s="80"/>
      <c r="AT7" s="80"/>
      <c r="AU7" s="80"/>
    </row>
    <row r="8" spans="1:47" ht="74.25" customHeight="1">
      <c r="A8" s="6" t="s">
        <v>22</v>
      </c>
      <c r="B8" s="7" t="s">
        <v>112</v>
      </c>
      <c r="C8" s="8">
        <v>30</v>
      </c>
      <c r="D8" s="9" t="s">
        <v>55</v>
      </c>
      <c r="E8" s="10" t="s">
        <v>139</v>
      </c>
      <c r="F8" s="10" t="s">
        <v>80</v>
      </c>
      <c r="G8" s="10" t="s">
        <v>81</v>
      </c>
      <c r="H8" s="64" t="s">
        <v>84</v>
      </c>
      <c r="I8" s="11" t="s">
        <v>113</v>
      </c>
      <c r="J8" s="10">
        <v>3</v>
      </c>
      <c r="K8" s="12">
        <f t="shared" si="0"/>
        <v>90</v>
      </c>
      <c r="L8" s="11"/>
      <c r="M8" s="10"/>
      <c r="N8" s="13"/>
      <c r="O8" s="11"/>
      <c r="P8" s="10"/>
      <c r="Q8" s="12"/>
      <c r="R8" s="11"/>
      <c r="S8" s="10"/>
      <c r="T8" s="12"/>
      <c r="U8" s="11"/>
      <c r="V8" s="10"/>
      <c r="W8" s="12"/>
      <c r="X8" s="11"/>
      <c r="Y8" s="10"/>
      <c r="Z8" s="12"/>
      <c r="AA8" s="11"/>
      <c r="AB8" s="10"/>
      <c r="AC8" s="64"/>
      <c r="AD8" s="80"/>
      <c r="AE8" s="80"/>
      <c r="AF8" s="80"/>
      <c r="AG8" s="80"/>
      <c r="AH8" s="80"/>
      <c r="AI8" s="80"/>
      <c r="AJ8" s="80"/>
      <c r="AK8" s="80"/>
      <c r="AL8" s="80"/>
      <c r="AM8" s="80"/>
      <c r="AN8" s="80"/>
      <c r="AO8" s="80"/>
      <c r="AP8" s="80"/>
      <c r="AQ8" s="80"/>
      <c r="AR8" s="80"/>
      <c r="AS8" s="80"/>
      <c r="AT8" s="80"/>
      <c r="AU8" s="80"/>
    </row>
    <row r="9" spans="1:47" ht="81.75" customHeight="1">
      <c r="A9" s="6" t="s">
        <v>23</v>
      </c>
      <c r="B9" s="7" t="s">
        <v>48</v>
      </c>
      <c r="C9" s="8">
        <v>30</v>
      </c>
      <c r="D9" s="10" t="s">
        <v>43</v>
      </c>
      <c r="E9" s="10" t="s">
        <v>29</v>
      </c>
      <c r="F9" s="10" t="s">
        <v>57</v>
      </c>
      <c r="G9" s="10" t="s">
        <v>108</v>
      </c>
      <c r="H9" s="64" t="s">
        <v>79</v>
      </c>
      <c r="I9" s="11" t="s">
        <v>137</v>
      </c>
      <c r="J9" s="10">
        <v>3</v>
      </c>
      <c r="K9" s="12">
        <f>J9*C9</f>
        <v>90</v>
      </c>
      <c r="L9" s="11" t="s">
        <v>134</v>
      </c>
      <c r="M9" s="10">
        <v>3</v>
      </c>
      <c r="N9" s="12">
        <f>M9*C9</f>
        <v>90</v>
      </c>
      <c r="O9" s="11" t="s">
        <v>134</v>
      </c>
      <c r="P9" s="10">
        <v>2</v>
      </c>
      <c r="Q9" s="12">
        <f>P9*C9</f>
        <v>60</v>
      </c>
      <c r="R9" s="11" t="s">
        <v>135</v>
      </c>
      <c r="S9" s="10">
        <v>3</v>
      </c>
      <c r="T9" s="12">
        <f>S9*C9</f>
        <v>90</v>
      </c>
      <c r="U9" s="11"/>
      <c r="V9" s="10"/>
      <c r="W9" s="12"/>
      <c r="X9" s="11" t="s">
        <v>136</v>
      </c>
      <c r="Y9" s="10">
        <v>2</v>
      </c>
      <c r="Z9" s="12">
        <f>Y9*C9</f>
        <v>60</v>
      </c>
      <c r="AA9" s="11" t="s">
        <v>136</v>
      </c>
      <c r="AB9" s="10">
        <v>2</v>
      </c>
      <c r="AC9" s="64">
        <f>AB9*C9</f>
        <v>60</v>
      </c>
      <c r="AD9" s="98" t="s">
        <v>134</v>
      </c>
      <c r="AE9" s="82">
        <v>2</v>
      </c>
      <c r="AF9" s="82">
        <v>60</v>
      </c>
      <c r="AG9" s="98" t="s">
        <v>134</v>
      </c>
      <c r="AH9" s="82">
        <v>2</v>
      </c>
      <c r="AI9" s="82">
        <v>60</v>
      </c>
      <c r="AJ9" s="98" t="s">
        <v>134</v>
      </c>
      <c r="AK9" s="82">
        <v>2</v>
      </c>
      <c r="AL9" s="82">
        <v>60</v>
      </c>
      <c r="AM9" s="11" t="s">
        <v>136</v>
      </c>
      <c r="AN9" s="82">
        <v>2</v>
      </c>
      <c r="AO9" s="82">
        <v>60</v>
      </c>
      <c r="AP9" s="98" t="s">
        <v>138</v>
      </c>
      <c r="AQ9" s="82">
        <v>2</v>
      </c>
      <c r="AR9" s="82">
        <v>60</v>
      </c>
      <c r="AS9" s="98" t="s">
        <v>138</v>
      </c>
      <c r="AT9" s="82">
        <v>2</v>
      </c>
      <c r="AU9" s="82">
        <v>60</v>
      </c>
    </row>
    <row r="10" spans="1:47" ht="104.25" customHeight="1">
      <c r="A10" s="6" t="s">
        <v>24</v>
      </c>
      <c r="B10" s="7" t="s">
        <v>90</v>
      </c>
      <c r="C10" s="8">
        <v>20</v>
      </c>
      <c r="D10" s="10" t="s">
        <v>109</v>
      </c>
      <c r="E10" s="10" t="s">
        <v>29</v>
      </c>
      <c r="F10" s="10" t="s">
        <v>178</v>
      </c>
      <c r="G10" s="10" t="s">
        <v>126</v>
      </c>
      <c r="H10" s="64" t="s">
        <v>177</v>
      </c>
      <c r="I10" s="11" t="s">
        <v>114</v>
      </c>
      <c r="J10" s="10">
        <v>3</v>
      </c>
      <c r="K10" s="12">
        <f>J10*C10</f>
        <v>60</v>
      </c>
      <c r="L10" s="11"/>
      <c r="M10" s="10"/>
      <c r="N10" s="13"/>
      <c r="O10" s="11"/>
      <c r="P10" s="10"/>
      <c r="Q10" s="12"/>
      <c r="R10" s="11"/>
      <c r="S10" s="10"/>
      <c r="T10" s="12"/>
      <c r="U10" s="11"/>
      <c r="V10" s="10"/>
      <c r="W10" s="12"/>
      <c r="X10" s="11"/>
      <c r="Y10" s="10"/>
      <c r="Z10" s="12"/>
      <c r="AA10" s="11"/>
      <c r="AB10" s="10"/>
      <c r="AC10" s="64"/>
      <c r="AD10" s="80"/>
      <c r="AE10" s="80"/>
      <c r="AF10" s="80"/>
      <c r="AG10" s="11" t="s">
        <v>114</v>
      </c>
      <c r="AH10" s="10">
        <v>2</v>
      </c>
      <c r="AI10" s="12">
        <v>40</v>
      </c>
      <c r="AJ10" s="11" t="s">
        <v>114</v>
      </c>
      <c r="AK10" s="10">
        <v>1</v>
      </c>
      <c r="AL10" s="12">
        <v>20</v>
      </c>
      <c r="AM10" s="11" t="s">
        <v>114</v>
      </c>
      <c r="AN10" s="10">
        <v>1</v>
      </c>
      <c r="AO10" s="12">
        <v>20</v>
      </c>
      <c r="AP10" s="80"/>
      <c r="AQ10" s="80"/>
      <c r="AR10" s="80"/>
      <c r="AS10" s="80"/>
      <c r="AT10" s="80"/>
      <c r="AU10" s="80"/>
    </row>
    <row r="11" spans="1:47" ht="195" customHeight="1">
      <c r="A11" s="6" t="s">
        <v>25</v>
      </c>
      <c r="B11" s="7" t="s">
        <v>121</v>
      </c>
      <c r="C11" s="8">
        <v>30</v>
      </c>
      <c r="D11" s="9" t="s">
        <v>120</v>
      </c>
      <c r="E11" s="10" t="s">
        <v>187</v>
      </c>
      <c r="F11" s="9" t="s">
        <v>122</v>
      </c>
      <c r="G11" s="9" t="s">
        <v>123</v>
      </c>
      <c r="H11" s="64" t="s">
        <v>124</v>
      </c>
      <c r="I11" s="11" t="s">
        <v>158</v>
      </c>
      <c r="J11" s="10">
        <v>3</v>
      </c>
      <c r="K11" s="12">
        <v>90</v>
      </c>
      <c r="L11" s="11"/>
      <c r="M11" s="10"/>
      <c r="N11" s="13"/>
      <c r="O11" s="11"/>
      <c r="P11" s="10"/>
      <c r="Q11" s="12"/>
      <c r="R11" s="11"/>
      <c r="S11" s="10"/>
      <c r="T11" s="12"/>
      <c r="U11" s="11"/>
      <c r="V11" s="10"/>
      <c r="W11" s="12"/>
      <c r="X11" s="11"/>
      <c r="Y11" s="10"/>
      <c r="Z11" s="12"/>
      <c r="AA11" s="11"/>
      <c r="AB11" s="10"/>
      <c r="AC11" s="64"/>
      <c r="AD11" s="80"/>
      <c r="AE11" s="80"/>
      <c r="AF11" s="80"/>
      <c r="AG11" s="80"/>
      <c r="AH11" s="80"/>
      <c r="AI11" s="80"/>
      <c r="AJ11" s="80"/>
      <c r="AK11" s="80"/>
      <c r="AL11" s="80"/>
      <c r="AM11" s="80"/>
      <c r="AN11" s="80"/>
      <c r="AO11" s="80"/>
      <c r="AP11" s="80"/>
      <c r="AQ11" s="80"/>
      <c r="AR11" s="80"/>
      <c r="AS11" s="80"/>
      <c r="AT11" s="80"/>
      <c r="AU11" s="80"/>
    </row>
    <row r="12" spans="1:47" ht="72" customHeight="1">
      <c r="A12" s="6" t="s">
        <v>27</v>
      </c>
      <c r="B12" s="7" t="s">
        <v>115</v>
      </c>
      <c r="C12" s="8">
        <v>30</v>
      </c>
      <c r="D12" s="9" t="s">
        <v>82</v>
      </c>
      <c r="E12" s="10" t="s">
        <v>26</v>
      </c>
      <c r="F12" s="9" t="s">
        <v>58</v>
      </c>
      <c r="G12" s="9" t="s">
        <v>116</v>
      </c>
      <c r="H12" s="45" t="s">
        <v>79</v>
      </c>
      <c r="I12" s="68" t="s">
        <v>117</v>
      </c>
      <c r="J12" s="10">
        <v>3</v>
      </c>
      <c r="K12" s="12">
        <f t="shared" si="0"/>
        <v>90</v>
      </c>
      <c r="L12" s="11"/>
      <c r="M12" s="10"/>
      <c r="N12" s="13"/>
      <c r="O12" s="11"/>
      <c r="P12" s="10"/>
      <c r="Q12" s="12"/>
      <c r="R12" s="11"/>
      <c r="S12" s="10"/>
      <c r="T12" s="12"/>
      <c r="U12" s="11"/>
      <c r="V12" s="10"/>
      <c r="W12" s="12"/>
      <c r="X12" s="11"/>
      <c r="Y12" s="10"/>
      <c r="Z12" s="12"/>
      <c r="AA12" s="11"/>
      <c r="AB12" s="10"/>
      <c r="AC12" s="64"/>
      <c r="AD12" s="80"/>
      <c r="AE12" s="80"/>
      <c r="AF12" s="80"/>
      <c r="AG12" s="80"/>
      <c r="AH12" s="80"/>
      <c r="AI12" s="80"/>
      <c r="AJ12" s="80"/>
      <c r="AK12" s="80"/>
      <c r="AL12" s="80"/>
      <c r="AM12" s="80"/>
      <c r="AN12" s="80"/>
      <c r="AO12" s="80"/>
      <c r="AP12" s="80"/>
      <c r="AQ12" s="80"/>
      <c r="AR12" s="80"/>
      <c r="AS12" s="80"/>
      <c r="AT12" s="80"/>
      <c r="AU12" s="80"/>
    </row>
    <row r="13" spans="1:47" ht="119.25" customHeight="1" thickBot="1">
      <c r="A13" s="6" t="s">
        <v>89</v>
      </c>
      <c r="B13" s="7" t="s">
        <v>144</v>
      </c>
      <c r="C13" s="8">
        <v>30</v>
      </c>
      <c r="D13" s="9" t="s">
        <v>83</v>
      </c>
      <c r="E13" s="10" t="s">
        <v>26</v>
      </c>
      <c r="F13" s="9" t="s">
        <v>59</v>
      </c>
      <c r="G13" s="9" t="s">
        <v>145</v>
      </c>
      <c r="H13" s="64" t="s">
        <v>79</v>
      </c>
      <c r="I13" s="11" t="s">
        <v>114</v>
      </c>
      <c r="J13" s="10">
        <v>3</v>
      </c>
      <c r="K13" s="12">
        <f t="shared" si="0"/>
        <v>90</v>
      </c>
      <c r="L13" s="11"/>
      <c r="M13" s="10"/>
      <c r="N13" s="13"/>
      <c r="O13" s="11"/>
      <c r="P13" s="10"/>
      <c r="Q13" s="12"/>
      <c r="R13" s="11"/>
      <c r="S13" s="10"/>
      <c r="T13" s="12"/>
      <c r="U13" s="11"/>
      <c r="V13" s="10"/>
      <c r="W13" s="12"/>
      <c r="X13" s="11"/>
      <c r="Y13" s="10"/>
      <c r="Z13" s="12"/>
      <c r="AA13" s="11"/>
      <c r="AB13" s="10"/>
      <c r="AC13" s="64"/>
      <c r="AD13" s="83"/>
      <c r="AE13" s="83"/>
      <c r="AF13" s="83"/>
      <c r="AG13" s="83"/>
      <c r="AH13" s="83"/>
      <c r="AI13" s="83"/>
      <c r="AJ13" s="83"/>
      <c r="AK13" s="83"/>
      <c r="AL13" s="83"/>
      <c r="AM13" s="83"/>
      <c r="AN13" s="83"/>
      <c r="AO13" s="83"/>
      <c r="AP13" s="83"/>
      <c r="AQ13" s="83"/>
      <c r="AR13" s="83"/>
      <c r="AS13" s="83"/>
      <c r="AT13" s="83"/>
      <c r="AU13" s="83"/>
    </row>
    <row r="14" spans="1:47" ht="13.5" thickBot="1">
      <c r="A14" s="99" t="s">
        <v>28</v>
      </c>
      <c r="B14" s="100"/>
      <c r="C14" s="100"/>
      <c r="D14" s="100"/>
      <c r="E14" s="100"/>
      <c r="F14" s="100"/>
      <c r="G14" s="100"/>
      <c r="H14" s="21">
        <f>SUM(K14,N14,Q14,T14,Z14,AC14,AF14,AI14,AL14,AO14,AR14,AU14)</f>
        <v>1580</v>
      </c>
      <c r="I14" s="99" t="s">
        <v>85</v>
      </c>
      <c r="J14" s="100"/>
      <c r="K14" s="21">
        <f>SUM(K6:K13)</f>
        <v>780</v>
      </c>
      <c r="L14" s="99" t="s">
        <v>2</v>
      </c>
      <c r="M14" s="100"/>
      <c r="N14" s="21">
        <f>SUM(N6:N13)</f>
        <v>90</v>
      </c>
      <c r="O14" s="99" t="s">
        <v>128</v>
      </c>
      <c r="P14" s="100"/>
      <c r="Q14" s="21">
        <f>SUM(Q6:Q13)</f>
        <v>60</v>
      </c>
      <c r="R14" s="99" t="s">
        <v>132</v>
      </c>
      <c r="S14" s="100"/>
      <c r="T14" s="21">
        <f>SUM(T6:T13)</f>
        <v>90</v>
      </c>
      <c r="U14" s="99" t="s">
        <v>130</v>
      </c>
      <c r="V14" s="100"/>
      <c r="W14" s="21">
        <f>SUM(W6:W13)</f>
        <v>0</v>
      </c>
      <c r="X14" s="99" t="s">
        <v>156</v>
      </c>
      <c r="Y14" s="100"/>
      <c r="Z14" s="21">
        <f>SUM(Z6:Z13)</f>
        <v>60</v>
      </c>
      <c r="AA14" s="99" t="s">
        <v>129</v>
      </c>
      <c r="AB14" s="100"/>
      <c r="AC14" s="21">
        <f>SUM(AC6:AC13)</f>
        <v>60</v>
      </c>
      <c r="AD14" s="131" t="s">
        <v>157</v>
      </c>
      <c r="AE14" s="132"/>
      <c r="AF14" s="37">
        <v>60</v>
      </c>
      <c r="AG14" s="133" t="s">
        <v>160</v>
      </c>
      <c r="AH14" s="134"/>
      <c r="AI14" s="37">
        <v>100</v>
      </c>
      <c r="AJ14" s="133" t="s">
        <v>3</v>
      </c>
      <c r="AK14" s="134"/>
      <c r="AL14" s="37">
        <v>80</v>
      </c>
      <c r="AM14" s="133" t="s">
        <v>1</v>
      </c>
      <c r="AN14" s="134"/>
      <c r="AO14" s="37">
        <v>80</v>
      </c>
      <c r="AP14" s="133" t="s">
        <v>4</v>
      </c>
      <c r="AQ14" s="134"/>
      <c r="AR14" s="37">
        <v>60</v>
      </c>
      <c r="AS14" s="133" t="s">
        <v>133</v>
      </c>
      <c r="AT14" s="134"/>
      <c r="AU14" s="37">
        <v>60</v>
      </c>
    </row>
    <row r="15" spans="1:47" ht="12.75" customHeight="1">
      <c r="A15" s="146" t="s">
        <v>86</v>
      </c>
      <c r="B15" s="147"/>
      <c r="C15" s="147"/>
      <c r="D15" s="147"/>
      <c r="E15" s="147"/>
      <c r="F15" s="147"/>
      <c r="G15" s="147"/>
      <c r="H15" s="148"/>
      <c r="I15" s="105" t="s">
        <v>85</v>
      </c>
      <c r="J15" s="106"/>
      <c r="K15" s="107"/>
      <c r="L15" s="105" t="s">
        <v>2</v>
      </c>
      <c r="M15" s="106"/>
      <c r="N15" s="107"/>
      <c r="O15" s="105" t="s">
        <v>128</v>
      </c>
      <c r="P15" s="106"/>
      <c r="Q15" s="107"/>
      <c r="R15" s="105" t="s">
        <v>132</v>
      </c>
      <c r="S15" s="106"/>
      <c r="T15" s="107"/>
      <c r="U15" s="105" t="s">
        <v>130</v>
      </c>
      <c r="V15" s="106"/>
      <c r="W15" s="107"/>
      <c r="X15" s="105" t="s">
        <v>131</v>
      </c>
      <c r="Y15" s="106"/>
      <c r="Z15" s="107"/>
      <c r="AA15" s="105" t="s">
        <v>129</v>
      </c>
      <c r="AB15" s="106"/>
      <c r="AC15" s="106"/>
      <c r="AD15" s="123" t="s">
        <v>5</v>
      </c>
      <c r="AE15" s="123"/>
      <c r="AF15" s="123"/>
      <c r="AG15" s="123" t="s">
        <v>6</v>
      </c>
      <c r="AH15" s="123"/>
      <c r="AI15" s="123"/>
      <c r="AJ15" s="123" t="s">
        <v>3</v>
      </c>
      <c r="AK15" s="123"/>
      <c r="AL15" s="123"/>
      <c r="AM15" s="123" t="s">
        <v>1</v>
      </c>
      <c r="AN15" s="123"/>
      <c r="AO15" s="123"/>
      <c r="AP15" s="123" t="s">
        <v>4</v>
      </c>
      <c r="AQ15" s="123"/>
      <c r="AR15" s="123"/>
      <c r="AS15" s="123" t="s">
        <v>133</v>
      </c>
      <c r="AT15" s="123"/>
      <c r="AU15" s="123"/>
    </row>
    <row r="16" spans="1:47" ht="19.5" customHeight="1">
      <c r="A16" s="149"/>
      <c r="B16" s="150"/>
      <c r="C16" s="150"/>
      <c r="D16" s="150"/>
      <c r="E16" s="150"/>
      <c r="F16" s="150"/>
      <c r="G16" s="150"/>
      <c r="H16" s="151"/>
      <c r="I16" s="111"/>
      <c r="J16" s="112"/>
      <c r="K16" s="113"/>
      <c r="L16" s="111"/>
      <c r="M16" s="112"/>
      <c r="N16" s="113"/>
      <c r="O16" s="111"/>
      <c r="P16" s="112"/>
      <c r="Q16" s="113"/>
      <c r="R16" s="111"/>
      <c r="S16" s="112"/>
      <c r="T16" s="113"/>
      <c r="U16" s="111"/>
      <c r="V16" s="112"/>
      <c r="W16" s="113"/>
      <c r="X16" s="111"/>
      <c r="Y16" s="112"/>
      <c r="Z16" s="113"/>
      <c r="AA16" s="111"/>
      <c r="AB16" s="112"/>
      <c r="AC16" s="112"/>
      <c r="AD16" s="123"/>
      <c r="AE16" s="123"/>
      <c r="AF16" s="123"/>
      <c r="AG16" s="123"/>
      <c r="AH16" s="123"/>
      <c r="AI16" s="123"/>
      <c r="AJ16" s="123"/>
      <c r="AK16" s="123"/>
      <c r="AL16" s="123"/>
      <c r="AM16" s="123"/>
      <c r="AN16" s="123"/>
      <c r="AO16" s="123"/>
      <c r="AP16" s="123"/>
      <c r="AQ16" s="123"/>
      <c r="AR16" s="123"/>
      <c r="AS16" s="123"/>
      <c r="AT16" s="123"/>
      <c r="AU16" s="123"/>
    </row>
    <row r="17" spans="1:47" ht="21">
      <c r="A17" s="26" t="s">
        <v>7</v>
      </c>
      <c r="B17" s="3" t="s">
        <v>8</v>
      </c>
      <c r="C17" s="27" t="s">
        <v>9</v>
      </c>
      <c r="D17" s="3" t="s">
        <v>49</v>
      </c>
      <c r="E17" s="2" t="s">
        <v>10</v>
      </c>
      <c r="F17" s="2" t="s">
        <v>11</v>
      </c>
      <c r="G17" s="2" t="s">
        <v>12</v>
      </c>
      <c r="H17" s="22" t="s">
        <v>13</v>
      </c>
      <c r="I17" s="23" t="s">
        <v>14</v>
      </c>
      <c r="J17" s="24" t="s">
        <v>15</v>
      </c>
      <c r="K17" s="25" t="s">
        <v>16</v>
      </c>
      <c r="L17" s="23" t="s">
        <v>14</v>
      </c>
      <c r="M17" s="24" t="s">
        <v>15</v>
      </c>
      <c r="N17" s="25" t="s">
        <v>16</v>
      </c>
      <c r="O17" s="23" t="s">
        <v>14</v>
      </c>
      <c r="P17" s="24" t="s">
        <v>15</v>
      </c>
      <c r="Q17" s="25" t="s">
        <v>16</v>
      </c>
      <c r="R17" s="23" t="s">
        <v>14</v>
      </c>
      <c r="S17" s="24" t="s">
        <v>15</v>
      </c>
      <c r="T17" s="25" t="s">
        <v>16</v>
      </c>
      <c r="U17" s="23" t="s">
        <v>14</v>
      </c>
      <c r="V17" s="24" t="s">
        <v>15</v>
      </c>
      <c r="W17" s="25" t="s">
        <v>16</v>
      </c>
      <c r="X17" s="1" t="s">
        <v>14</v>
      </c>
      <c r="Y17" s="2" t="s">
        <v>15</v>
      </c>
      <c r="Z17" s="5" t="s">
        <v>16</v>
      </c>
      <c r="AA17" s="23" t="s">
        <v>14</v>
      </c>
      <c r="AB17" s="24" t="s">
        <v>15</v>
      </c>
      <c r="AC17" s="81" t="s">
        <v>16</v>
      </c>
      <c r="AD17" s="23" t="s">
        <v>14</v>
      </c>
      <c r="AE17" s="24" t="s">
        <v>15</v>
      </c>
      <c r="AF17" s="81" t="s">
        <v>16</v>
      </c>
      <c r="AG17" s="23" t="s">
        <v>14</v>
      </c>
      <c r="AH17" s="24" t="s">
        <v>15</v>
      </c>
      <c r="AI17" s="81" t="s">
        <v>16</v>
      </c>
      <c r="AJ17" s="23" t="s">
        <v>14</v>
      </c>
      <c r="AK17" s="24" t="s">
        <v>15</v>
      </c>
      <c r="AL17" s="81" t="s">
        <v>16</v>
      </c>
      <c r="AM17" s="23" t="s">
        <v>14</v>
      </c>
      <c r="AN17" s="24" t="s">
        <v>15</v>
      </c>
      <c r="AO17" s="81" t="s">
        <v>16</v>
      </c>
      <c r="AP17" s="23" t="s">
        <v>14</v>
      </c>
      <c r="AQ17" s="24" t="s">
        <v>15</v>
      </c>
      <c r="AR17" s="81" t="s">
        <v>16</v>
      </c>
      <c r="AS17" s="23" t="s">
        <v>14</v>
      </c>
      <c r="AT17" s="24" t="s">
        <v>15</v>
      </c>
      <c r="AU17" s="81" t="s">
        <v>16</v>
      </c>
    </row>
    <row r="18" spans="1:47" ht="143.25" customHeight="1">
      <c r="A18" s="6" t="s">
        <v>87</v>
      </c>
      <c r="B18" s="16" t="s">
        <v>52</v>
      </c>
      <c r="C18" s="28">
        <v>40</v>
      </c>
      <c r="D18" s="9" t="s">
        <v>44</v>
      </c>
      <c r="E18" s="10" t="s">
        <v>175</v>
      </c>
      <c r="F18" s="9" t="s">
        <v>31</v>
      </c>
      <c r="G18" s="9" t="s">
        <v>92</v>
      </c>
      <c r="H18" s="64" t="s">
        <v>72</v>
      </c>
      <c r="I18" s="11" t="s">
        <v>134</v>
      </c>
      <c r="J18" s="10">
        <v>3</v>
      </c>
      <c r="K18" s="12">
        <f>J18*C18</f>
        <v>120</v>
      </c>
      <c r="L18" s="11" t="s">
        <v>134</v>
      </c>
      <c r="M18" s="10">
        <v>3</v>
      </c>
      <c r="N18" s="12">
        <f>M18*C18</f>
        <v>120</v>
      </c>
      <c r="O18" s="11" t="s">
        <v>134</v>
      </c>
      <c r="P18" s="10">
        <v>3</v>
      </c>
      <c r="Q18" s="12">
        <f>P18*C18</f>
        <v>120</v>
      </c>
      <c r="R18" s="11" t="s">
        <v>135</v>
      </c>
      <c r="S18" s="10">
        <v>3</v>
      </c>
      <c r="T18" s="12">
        <f>S18*C18</f>
        <v>120</v>
      </c>
      <c r="U18" s="11" t="s">
        <v>136</v>
      </c>
      <c r="V18" s="10">
        <v>3</v>
      </c>
      <c r="W18" s="12">
        <f>V18*C18</f>
        <v>120</v>
      </c>
      <c r="X18" s="11" t="s">
        <v>136</v>
      </c>
      <c r="Y18" s="10">
        <v>3</v>
      </c>
      <c r="Z18" s="12">
        <f>Y18*C18</f>
        <v>120</v>
      </c>
      <c r="AA18" s="11" t="s">
        <v>136</v>
      </c>
      <c r="AB18" s="10">
        <v>3</v>
      </c>
      <c r="AC18" s="64">
        <f>AB18*C18</f>
        <v>120</v>
      </c>
      <c r="AD18" s="80"/>
      <c r="AE18" s="80"/>
      <c r="AF18" s="80"/>
      <c r="AG18" s="80"/>
      <c r="AH18" s="80"/>
      <c r="AI18" s="80"/>
      <c r="AJ18" s="80"/>
      <c r="AK18" s="80"/>
      <c r="AL18" s="80"/>
      <c r="AM18" s="80"/>
      <c r="AN18" s="80"/>
      <c r="AO18" s="80"/>
      <c r="AP18" s="80"/>
      <c r="AQ18" s="80"/>
      <c r="AR18" s="80"/>
      <c r="AS18" s="80"/>
      <c r="AT18" s="80"/>
      <c r="AU18" s="80"/>
    </row>
    <row r="19" spans="1:47" ht="109.5" customHeight="1" thickBot="1">
      <c r="A19" s="15" t="s">
        <v>88</v>
      </c>
      <c r="B19" s="16" t="s">
        <v>62</v>
      </c>
      <c r="C19" s="17">
        <v>40</v>
      </c>
      <c r="D19" s="18" t="s">
        <v>60</v>
      </c>
      <c r="E19" s="19" t="s">
        <v>175</v>
      </c>
      <c r="F19" s="18" t="s">
        <v>61</v>
      </c>
      <c r="G19" s="18" t="s">
        <v>93</v>
      </c>
      <c r="H19" s="65" t="s">
        <v>73</v>
      </c>
      <c r="I19" s="11" t="s">
        <v>134</v>
      </c>
      <c r="J19" s="10">
        <v>3</v>
      </c>
      <c r="K19" s="12">
        <f>J19*C19</f>
        <v>120</v>
      </c>
      <c r="L19" s="11" t="s">
        <v>134</v>
      </c>
      <c r="M19" s="10">
        <v>3</v>
      </c>
      <c r="N19" s="12">
        <f>M19*C19</f>
        <v>120</v>
      </c>
      <c r="O19" s="11" t="s">
        <v>134</v>
      </c>
      <c r="P19" s="10">
        <v>3</v>
      </c>
      <c r="Q19" s="12">
        <f>P19*C19</f>
        <v>120</v>
      </c>
      <c r="R19" s="11" t="s">
        <v>135</v>
      </c>
      <c r="S19" s="10">
        <v>3</v>
      </c>
      <c r="T19" s="12">
        <f>S19*C19</f>
        <v>120</v>
      </c>
      <c r="U19" s="11" t="s">
        <v>136</v>
      </c>
      <c r="V19" s="10">
        <v>3</v>
      </c>
      <c r="W19" s="12">
        <f>V19*C19</f>
        <v>120</v>
      </c>
      <c r="X19" s="11" t="s">
        <v>136</v>
      </c>
      <c r="Y19" s="10">
        <v>3</v>
      </c>
      <c r="Z19" s="12">
        <f>Y19*C19</f>
        <v>120</v>
      </c>
      <c r="AA19" s="11" t="s">
        <v>136</v>
      </c>
      <c r="AB19" s="10">
        <v>3</v>
      </c>
      <c r="AC19" s="64">
        <f>AB19*C19</f>
        <v>120</v>
      </c>
      <c r="AD19" s="80"/>
      <c r="AE19" s="80"/>
      <c r="AF19" s="80"/>
      <c r="AG19" s="80"/>
      <c r="AH19" s="80"/>
      <c r="AI19" s="80"/>
      <c r="AJ19" s="80"/>
      <c r="AK19" s="80"/>
      <c r="AL19" s="80"/>
      <c r="AM19" s="80"/>
      <c r="AN19" s="80"/>
      <c r="AO19" s="80"/>
      <c r="AP19" s="80"/>
      <c r="AQ19" s="80"/>
      <c r="AR19" s="80"/>
      <c r="AS19" s="80"/>
      <c r="AT19" s="80"/>
      <c r="AU19" s="80"/>
    </row>
    <row r="20" spans="1:47" ht="13.5" thickBot="1">
      <c r="A20" s="99" t="s">
        <v>28</v>
      </c>
      <c r="B20" s="100"/>
      <c r="C20" s="100"/>
      <c r="D20" s="100"/>
      <c r="E20" s="100"/>
      <c r="F20" s="100"/>
      <c r="G20" s="100"/>
      <c r="H20" s="21">
        <f>K20+N20+Q20+T20+W20+Z20+AC20</f>
        <v>1680</v>
      </c>
      <c r="I20" s="99" t="s">
        <v>85</v>
      </c>
      <c r="J20" s="100"/>
      <c r="K20" s="21">
        <v>240</v>
      </c>
      <c r="L20" s="99" t="s">
        <v>2</v>
      </c>
      <c r="M20" s="100"/>
      <c r="N20" s="21">
        <v>240</v>
      </c>
      <c r="O20" s="99" t="s">
        <v>128</v>
      </c>
      <c r="P20" s="100"/>
      <c r="Q20" s="21">
        <v>240</v>
      </c>
      <c r="R20" s="99" t="s">
        <v>132</v>
      </c>
      <c r="S20" s="100"/>
      <c r="T20" s="21">
        <v>240</v>
      </c>
      <c r="U20" s="99" t="s">
        <v>130</v>
      </c>
      <c r="V20" s="100"/>
      <c r="W20" s="21">
        <v>240</v>
      </c>
      <c r="X20" s="99" t="s">
        <v>156</v>
      </c>
      <c r="Y20" s="100"/>
      <c r="Z20" s="21">
        <v>240</v>
      </c>
      <c r="AA20" s="99" t="s">
        <v>129</v>
      </c>
      <c r="AB20" s="100"/>
      <c r="AC20" s="21">
        <v>240</v>
      </c>
      <c r="AD20" s="99" t="s">
        <v>157</v>
      </c>
      <c r="AE20" s="100"/>
      <c r="AF20" s="84">
        <v>0</v>
      </c>
      <c r="AG20" s="101" t="s">
        <v>160</v>
      </c>
      <c r="AH20" s="102"/>
      <c r="AI20" s="84">
        <v>0</v>
      </c>
      <c r="AJ20" s="101" t="s">
        <v>3</v>
      </c>
      <c r="AK20" s="102"/>
      <c r="AL20" s="84">
        <v>0</v>
      </c>
      <c r="AM20" s="101" t="s">
        <v>1</v>
      </c>
      <c r="AN20" s="102"/>
      <c r="AO20" s="84">
        <v>0</v>
      </c>
      <c r="AP20" s="101" t="s">
        <v>4</v>
      </c>
      <c r="AQ20" s="102"/>
      <c r="AR20" s="84">
        <v>0</v>
      </c>
      <c r="AS20" s="101" t="s">
        <v>133</v>
      </c>
      <c r="AT20" s="102"/>
      <c r="AU20" s="84">
        <v>0</v>
      </c>
    </row>
    <row r="21" spans="1:47" ht="12.75" customHeight="1">
      <c r="A21" s="146" t="s">
        <v>91</v>
      </c>
      <c r="B21" s="147"/>
      <c r="C21" s="147"/>
      <c r="D21" s="43"/>
      <c r="E21" s="43"/>
      <c r="F21" s="43"/>
      <c r="G21" s="43"/>
      <c r="H21" s="43"/>
      <c r="I21" s="105" t="s">
        <v>85</v>
      </c>
      <c r="J21" s="106"/>
      <c r="K21" s="107"/>
      <c r="L21" s="105" t="s">
        <v>2</v>
      </c>
      <c r="M21" s="106"/>
      <c r="N21" s="107"/>
      <c r="O21" s="105" t="s">
        <v>128</v>
      </c>
      <c r="P21" s="106"/>
      <c r="Q21" s="107"/>
      <c r="R21" s="105" t="s">
        <v>132</v>
      </c>
      <c r="S21" s="106"/>
      <c r="T21" s="107"/>
      <c r="U21" s="105" t="s">
        <v>130</v>
      </c>
      <c r="V21" s="106"/>
      <c r="W21" s="107"/>
      <c r="X21" s="105" t="s">
        <v>131</v>
      </c>
      <c r="Y21" s="106"/>
      <c r="Z21" s="107"/>
      <c r="AA21" s="105" t="s">
        <v>129</v>
      </c>
      <c r="AB21" s="106"/>
      <c r="AC21" s="107"/>
      <c r="AD21" s="105" t="s">
        <v>5</v>
      </c>
      <c r="AE21" s="106"/>
      <c r="AF21" s="107"/>
      <c r="AG21" s="105" t="s">
        <v>6</v>
      </c>
      <c r="AH21" s="106"/>
      <c r="AI21" s="107"/>
      <c r="AJ21" s="105" t="s">
        <v>3</v>
      </c>
      <c r="AK21" s="106"/>
      <c r="AL21" s="107"/>
      <c r="AM21" s="105" t="s">
        <v>1</v>
      </c>
      <c r="AN21" s="106"/>
      <c r="AO21" s="107"/>
      <c r="AP21" s="105" t="s">
        <v>4</v>
      </c>
      <c r="AQ21" s="106"/>
      <c r="AR21" s="107"/>
      <c r="AS21" s="105" t="s">
        <v>133</v>
      </c>
      <c r="AT21" s="106"/>
      <c r="AU21" s="107"/>
    </row>
    <row r="22" spans="1:47">
      <c r="A22" s="149"/>
      <c r="B22" s="150"/>
      <c r="C22" s="150"/>
      <c r="D22" s="44"/>
      <c r="E22" s="44"/>
      <c r="F22" s="44"/>
      <c r="G22" s="44"/>
      <c r="H22" s="44"/>
      <c r="I22" s="111"/>
      <c r="J22" s="112"/>
      <c r="K22" s="113"/>
      <c r="L22" s="111"/>
      <c r="M22" s="112"/>
      <c r="N22" s="113"/>
      <c r="O22" s="111"/>
      <c r="P22" s="112"/>
      <c r="Q22" s="113"/>
      <c r="R22" s="111"/>
      <c r="S22" s="112"/>
      <c r="T22" s="113"/>
      <c r="U22" s="111"/>
      <c r="V22" s="112"/>
      <c r="W22" s="113"/>
      <c r="X22" s="111"/>
      <c r="Y22" s="112"/>
      <c r="Z22" s="113"/>
      <c r="AA22" s="111"/>
      <c r="AB22" s="112"/>
      <c r="AC22" s="113"/>
      <c r="AD22" s="111"/>
      <c r="AE22" s="112"/>
      <c r="AF22" s="113"/>
      <c r="AG22" s="111"/>
      <c r="AH22" s="112"/>
      <c r="AI22" s="113"/>
      <c r="AJ22" s="111"/>
      <c r="AK22" s="112"/>
      <c r="AL22" s="113"/>
      <c r="AM22" s="111"/>
      <c r="AN22" s="112"/>
      <c r="AO22" s="113"/>
      <c r="AP22" s="111"/>
      <c r="AQ22" s="112"/>
      <c r="AR22" s="113"/>
      <c r="AS22" s="111"/>
      <c r="AT22" s="112"/>
      <c r="AU22" s="113"/>
    </row>
    <row r="23" spans="1:47" ht="21">
      <c r="A23" s="26" t="s">
        <v>7</v>
      </c>
      <c r="B23" s="3" t="s">
        <v>8</v>
      </c>
      <c r="C23" s="27" t="s">
        <v>9</v>
      </c>
      <c r="D23" s="3" t="s">
        <v>45</v>
      </c>
      <c r="E23" s="2" t="s">
        <v>10</v>
      </c>
      <c r="F23" s="2" t="s">
        <v>11</v>
      </c>
      <c r="G23" s="2" t="s">
        <v>12</v>
      </c>
      <c r="H23" s="22" t="s">
        <v>13</v>
      </c>
      <c r="I23" s="23" t="s">
        <v>14</v>
      </c>
      <c r="J23" s="24" t="s">
        <v>15</v>
      </c>
      <c r="K23" s="25" t="s">
        <v>16</v>
      </c>
      <c r="L23" s="23" t="s">
        <v>14</v>
      </c>
      <c r="M23" s="24" t="s">
        <v>15</v>
      </c>
      <c r="N23" s="25" t="s">
        <v>16</v>
      </c>
      <c r="O23" s="23" t="s">
        <v>14</v>
      </c>
      <c r="P23" s="24" t="s">
        <v>15</v>
      </c>
      <c r="Q23" s="25" t="s">
        <v>16</v>
      </c>
      <c r="R23" s="23" t="s">
        <v>14</v>
      </c>
      <c r="S23" s="24" t="s">
        <v>15</v>
      </c>
      <c r="T23" s="25" t="s">
        <v>16</v>
      </c>
      <c r="U23" s="23" t="s">
        <v>14</v>
      </c>
      <c r="V23" s="24" t="s">
        <v>15</v>
      </c>
      <c r="W23" s="25" t="s">
        <v>16</v>
      </c>
      <c r="X23" s="1" t="s">
        <v>14</v>
      </c>
      <c r="Y23" s="2" t="s">
        <v>15</v>
      </c>
      <c r="Z23" s="5" t="s">
        <v>16</v>
      </c>
      <c r="AA23" s="23" t="s">
        <v>14</v>
      </c>
      <c r="AB23" s="24" t="s">
        <v>15</v>
      </c>
      <c r="AC23" s="81" t="s">
        <v>16</v>
      </c>
      <c r="AD23" s="23" t="s">
        <v>14</v>
      </c>
      <c r="AE23" s="24" t="s">
        <v>15</v>
      </c>
      <c r="AF23" s="81" t="s">
        <v>16</v>
      </c>
      <c r="AG23" s="23" t="s">
        <v>14</v>
      </c>
      <c r="AH23" s="24" t="s">
        <v>15</v>
      </c>
      <c r="AI23" s="81" t="s">
        <v>16</v>
      </c>
      <c r="AJ23" s="23" t="s">
        <v>14</v>
      </c>
      <c r="AK23" s="24" t="s">
        <v>15</v>
      </c>
      <c r="AL23" s="81" t="s">
        <v>16</v>
      </c>
      <c r="AM23" s="23" t="s">
        <v>14</v>
      </c>
      <c r="AN23" s="24" t="s">
        <v>15</v>
      </c>
      <c r="AO23" s="81" t="s">
        <v>16</v>
      </c>
      <c r="AP23" s="23" t="s">
        <v>14</v>
      </c>
      <c r="AQ23" s="24" t="s">
        <v>15</v>
      </c>
      <c r="AR23" s="81" t="s">
        <v>16</v>
      </c>
      <c r="AS23" s="23" t="s">
        <v>14</v>
      </c>
      <c r="AT23" s="24" t="s">
        <v>15</v>
      </c>
      <c r="AU23" s="81" t="s">
        <v>16</v>
      </c>
    </row>
    <row r="24" spans="1:47" ht="85.5" customHeight="1">
      <c r="A24" s="6" t="s">
        <v>30</v>
      </c>
      <c r="B24" s="16" t="s">
        <v>75</v>
      </c>
      <c r="C24" s="8">
        <v>40</v>
      </c>
      <c r="D24" s="18" t="s">
        <v>46</v>
      </c>
      <c r="E24" s="19" t="s">
        <v>175</v>
      </c>
      <c r="F24" s="18" t="s">
        <v>34</v>
      </c>
      <c r="G24" s="18" t="s">
        <v>94</v>
      </c>
      <c r="H24" s="183" t="s">
        <v>74</v>
      </c>
      <c r="I24" s="11" t="s">
        <v>134</v>
      </c>
      <c r="J24" s="10">
        <v>3</v>
      </c>
      <c r="K24" s="12">
        <f>J24*C24</f>
        <v>120</v>
      </c>
      <c r="L24" s="11" t="s">
        <v>134</v>
      </c>
      <c r="M24" s="10">
        <v>3</v>
      </c>
      <c r="N24" s="13">
        <f>M24*C24</f>
        <v>120</v>
      </c>
      <c r="O24" s="11" t="s">
        <v>134</v>
      </c>
      <c r="P24" s="10">
        <v>3</v>
      </c>
      <c r="Q24" s="12">
        <f>P24*C24</f>
        <v>120</v>
      </c>
      <c r="R24" s="11" t="s">
        <v>135</v>
      </c>
      <c r="S24" s="10">
        <v>3</v>
      </c>
      <c r="T24" s="12">
        <f>S24*C24</f>
        <v>120</v>
      </c>
      <c r="U24" s="11" t="s">
        <v>136</v>
      </c>
      <c r="V24" s="10">
        <v>3</v>
      </c>
      <c r="W24" s="12">
        <f>V24*C24</f>
        <v>120</v>
      </c>
      <c r="X24" s="11" t="s">
        <v>136</v>
      </c>
      <c r="Y24" s="10">
        <v>3</v>
      </c>
      <c r="Z24" s="12">
        <f>Y24*C24</f>
        <v>120</v>
      </c>
      <c r="AA24" s="11" t="s">
        <v>136</v>
      </c>
      <c r="AB24" s="10">
        <v>3</v>
      </c>
      <c r="AC24" s="64">
        <f>AB24*C24</f>
        <v>120</v>
      </c>
      <c r="AD24" s="80"/>
      <c r="AE24" s="80"/>
      <c r="AF24" s="80"/>
      <c r="AG24" s="80"/>
      <c r="AH24" s="80"/>
      <c r="AI24" s="80"/>
      <c r="AJ24" s="80"/>
      <c r="AK24" s="80"/>
      <c r="AL24" s="80"/>
      <c r="AM24" s="80"/>
      <c r="AN24" s="80"/>
      <c r="AO24" s="80"/>
      <c r="AP24" s="80"/>
      <c r="AQ24" s="80"/>
      <c r="AR24" s="80"/>
      <c r="AS24" s="80"/>
      <c r="AT24" s="80"/>
      <c r="AU24" s="80"/>
    </row>
    <row r="25" spans="1:47" ht="143.25" customHeight="1" thickBot="1">
      <c r="A25" s="15" t="s">
        <v>32</v>
      </c>
      <c r="B25" s="16" t="s">
        <v>51</v>
      </c>
      <c r="C25" s="17">
        <v>40</v>
      </c>
      <c r="D25" s="18" t="s">
        <v>47</v>
      </c>
      <c r="E25" s="19" t="s">
        <v>175</v>
      </c>
      <c r="F25" s="18" t="s">
        <v>63</v>
      </c>
      <c r="G25" s="18" t="s">
        <v>95</v>
      </c>
      <c r="H25" s="184"/>
      <c r="I25" s="11" t="s">
        <v>134</v>
      </c>
      <c r="J25" s="10">
        <v>3</v>
      </c>
      <c r="K25" s="12">
        <f>J25*C25</f>
        <v>120</v>
      </c>
      <c r="L25" s="11" t="s">
        <v>134</v>
      </c>
      <c r="M25" s="10">
        <v>3</v>
      </c>
      <c r="N25" s="13">
        <f>M25*C25</f>
        <v>120</v>
      </c>
      <c r="O25" s="11" t="s">
        <v>134</v>
      </c>
      <c r="P25" s="10">
        <v>3</v>
      </c>
      <c r="Q25" s="12">
        <f>P25*C25</f>
        <v>120</v>
      </c>
      <c r="R25" s="11" t="s">
        <v>135</v>
      </c>
      <c r="S25" s="10">
        <v>3</v>
      </c>
      <c r="T25" s="12">
        <f>S25*C25</f>
        <v>120</v>
      </c>
      <c r="U25" s="11" t="s">
        <v>136</v>
      </c>
      <c r="V25" s="10">
        <v>3</v>
      </c>
      <c r="W25" s="12">
        <f>V25*C25</f>
        <v>120</v>
      </c>
      <c r="X25" s="11" t="s">
        <v>136</v>
      </c>
      <c r="Y25" s="10">
        <v>3</v>
      </c>
      <c r="Z25" s="12">
        <f>Y25*C25</f>
        <v>120</v>
      </c>
      <c r="AA25" s="11" t="s">
        <v>136</v>
      </c>
      <c r="AB25" s="10">
        <v>3</v>
      </c>
      <c r="AC25" s="64">
        <f>AB25*C25</f>
        <v>120</v>
      </c>
      <c r="AD25" s="80"/>
      <c r="AE25" s="80"/>
      <c r="AF25" s="80"/>
      <c r="AG25" s="80"/>
      <c r="AH25" s="80"/>
      <c r="AI25" s="80"/>
      <c r="AJ25" s="80"/>
      <c r="AK25" s="80"/>
      <c r="AL25" s="80"/>
      <c r="AM25" s="80"/>
      <c r="AN25" s="80"/>
      <c r="AO25" s="80"/>
      <c r="AP25" s="80"/>
      <c r="AQ25" s="80"/>
      <c r="AR25" s="80"/>
      <c r="AS25" s="80"/>
      <c r="AT25" s="80"/>
      <c r="AU25" s="80"/>
    </row>
    <row r="26" spans="1:47" ht="13.5" thickBot="1">
      <c r="A26" s="99" t="s">
        <v>28</v>
      </c>
      <c r="B26" s="100"/>
      <c r="C26" s="100"/>
      <c r="D26" s="100"/>
      <c r="E26" s="100"/>
      <c r="F26" s="100"/>
      <c r="G26" s="100"/>
      <c r="H26" s="85">
        <f>K26+N26+Q26+T26+W26+Z26+AC26</f>
        <v>1680</v>
      </c>
      <c r="I26" s="99" t="s">
        <v>85</v>
      </c>
      <c r="J26" s="100"/>
      <c r="K26" s="21">
        <v>240</v>
      </c>
      <c r="L26" s="99" t="s">
        <v>2</v>
      </c>
      <c r="M26" s="100"/>
      <c r="N26" s="21">
        <v>240</v>
      </c>
      <c r="O26" s="99" t="s">
        <v>128</v>
      </c>
      <c r="P26" s="100"/>
      <c r="Q26" s="21">
        <v>240</v>
      </c>
      <c r="R26" s="99" t="s">
        <v>132</v>
      </c>
      <c r="S26" s="100"/>
      <c r="T26" s="21">
        <v>240</v>
      </c>
      <c r="U26" s="99" t="s">
        <v>130</v>
      </c>
      <c r="V26" s="100"/>
      <c r="W26" s="21">
        <v>240</v>
      </c>
      <c r="X26" s="99" t="s">
        <v>156</v>
      </c>
      <c r="Y26" s="100"/>
      <c r="Z26" s="21">
        <v>240</v>
      </c>
      <c r="AA26" s="99" t="s">
        <v>129</v>
      </c>
      <c r="AB26" s="100"/>
      <c r="AC26" s="21">
        <v>240</v>
      </c>
      <c r="AD26" s="99" t="s">
        <v>157</v>
      </c>
      <c r="AE26" s="100"/>
      <c r="AF26" s="84">
        <v>0</v>
      </c>
      <c r="AG26" s="101" t="s">
        <v>160</v>
      </c>
      <c r="AH26" s="102"/>
      <c r="AI26" s="84">
        <v>0</v>
      </c>
      <c r="AJ26" s="101" t="s">
        <v>3</v>
      </c>
      <c r="AK26" s="102"/>
      <c r="AL26" s="84">
        <v>0</v>
      </c>
      <c r="AM26" s="101" t="s">
        <v>1</v>
      </c>
      <c r="AN26" s="102"/>
      <c r="AO26" s="84">
        <v>0</v>
      </c>
      <c r="AP26" s="101" t="s">
        <v>4</v>
      </c>
      <c r="AQ26" s="102"/>
      <c r="AR26" s="84">
        <v>0</v>
      </c>
      <c r="AS26" s="101" t="s">
        <v>133</v>
      </c>
      <c r="AT26" s="102"/>
      <c r="AU26" s="84">
        <v>0</v>
      </c>
    </row>
    <row r="27" spans="1:47" ht="12.75" customHeight="1">
      <c r="A27" s="146" t="s">
        <v>96</v>
      </c>
      <c r="B27" s="147"/>
      <c r="C27" s="147"/>
      <c r="D27" s="43"/>
      <c r="E27" s="43"/>
      <c r="F27" s="43"/>
      <c r="G27" s="43"/>
      <c r="H27" s="43"/>
      <c r="I27" s="105" t="s">
        <v>85</v>
      </c>
      <c r="J27" s="106"/>
      <c r="K27" s="107"/>
      <c r="L27" s="105" t="s">
        <v>2</v>
      </c>
      <c r="M27" s="106"/>
      <c r="N27" s="107"/>
      <c r="O27" s="105" t="s">
        <v>128</v>
      </c>
      <c r="P27" s="106"/>
      <c r="Q27" s="107"/>
      <c r="R27" s="105" t="s">
        <v>132</v>
      </c>
      <c r="S27" s="106"/>
      <c r="T27" s="107"/>
      <c r="U27" s="105" t="s">
        <v>130</v>
      </c>
      <c r="V27" s="106"/>
      <c r="W27" s="107"/>
      <c r="X27" s="105" t="s">
        <v>131</v>
      </c>
      <c r="Y27" s="106"/>
      <c r="Z27" s="107"/>
      <c r="AA27" s="105" t="s">
        <v>129</v>
      </c>
      <c r="AB27" s="106"/>
      <c r="AC27" s="107"/>
      <c r="AD27" s="105" t="s">
        <v>5</v>
      </c>
      <c r="AE27" s="106"/>
      <c r="AF27" s="107"/>
      <c r="AG27" s="105" t="s">
        <v>6</v>
      </c>
      <c r="AH27" s="106"/>
      <c r="AI27" s="107"/>
      <c r="AJ27" s="105" t="s">
        <v>3</v>
      </c>
      <c r="AK27" s="106"/>
      <c r="AL27" s="107"/>
      <c r="AM27" s="105" t="s">
        <v>1</v>
      </c>
      <c r="AN27" s="106"/>
      <c r="AO27" s="107"/>
      <c r="AP27" s="105" t="s">
        <v>4</v>
      </c>
      <c r="AQ27" s="106"/>
      <c r="AR27" s="107"/>
      <c r="AS27" s="105" t="s">
        <v>133</v>
      </c>
      <c r="AT27" s="106"/>
      <c r="AU27" s="107"/>
    </row>
    <row r="28" spans="1:47">
      <c r="A28" s="149"/>
      <c r="B28" s="150"/>
      <c r="C28" s="150"/>
      <c r="D28" s="44"/>
      <c r="E28" s="44"/>
      <c r="F28" s="44"/>
      <c r="G28" s="44"/>
      <c r="H28" s="44"/>
      <c r="I28" s="111"/>
      <c r="J28" s="112"/>
      <c r="K28" s="113"/>
      <c r="L28" s="111"/>
      <c r="M28" s="112"/>
      <c r="N28" s="113"/>
      <c r="O28" s="111"/>
      <c r="P28" s="112"/>
      <c r="Q28" s="113"/>
      <c r="R28" s="111"/>
      <c r="S28" s="112"/>
      <c r="T28" s="113"/>
      <c r="U28" s="111"/>
      <c r="V28" s="112"/>
      <c r="W28" s="113"/>
      <c r="X28" s="111"/>
      <c r="Y28" s="112"/>
      <c r="Z28" s="113"/>
      <c r="AA28" s="111"/>
      <c r="AB28" s="112"/>
      <c r="AC28" s="113"/>
      <c r="AD28" s="111"/>
      <c r="AE28" s="112"/>
      <c r="AF28" s="113"/>
      <c r="AG28" s="111"/>
      <c r="AH28" s="112"/>
      <c r="AI28" s="113"/>
      <c r="AJ28" s="111"/>
      <c r="AK28" s="112"/>
      <c r="AL28" s="113"/>
      <c r="AM28" s="111"/>
      <c r="AN28" s="112"/>
      <c r="AO28" s="113"/>
      <c r="AP28" s="111"/>
      <c r="AQ28" s="112"/>
      <c r="AR28" s="113"/>
      <c r="AS28" s="111"/>
      <c r="AT28" s="112"/>
      <c r="AU28" s="113"/>
    </row>
    <row r="29" spans="1:47" ht="21">
      <c r="A29" s="26" t="s">
        <v>7</v>
      </c>
      <c r="B29" s="3" t="s">
        <v>8</v>
      </c>
      <c r="C29" s="27" t="s">
        <v>9</v>
      </c>
      <c r="D29" s="3" t="s">
        <v>42</v>
      </c>
      <c r="E29" s="2" t="s">
        <v>10</v>
      </c>
      <c r="F29" s="2" t="s">
        <v>11</v>
      </c>
      <c r="G29" s="2" t="s">
        <v>12</v>
      </c>
      <c r="H29" s="22" t="s">
        <v>13</v>
      </c>
      <c r="I29" s="23" t="s">
        <v>14</v>
      </c>
      <c r="J29" s="24" t="s">
        <v>15</v>
      </c>
      <c r="K29" s="25" t="s">
        <v>16</v>
      </c>
      <c r="L29" s="23" t="s">
        <v>14</v>
      </c>
      <c r="M29" s="24" t="s">
        <v>15</v>
      </c>
      <c r="N29" s="25" t="s">
        <v>16</v>
      </c>
      <c r="O29" s="23" t="s">
        <v>14</v>
      </c>
      <c r="P29" s="24" t="s">
        <v>15</v>
      </c>
      <c r="Q29" s="25" t="s">
        <v>16</v>
      </c>
      <c r="R29" s="23" t="s">
        <v>14</v>
      </c>
      <c r="S29" s="24" t="s">
        <v>15</v>
      </c>
      <c r="T29" s="25" t="s">
        <v>16</v>
      </c>
      <c r="U29" s="23" t="s">
        <v>14</v>
      </c>
      <c r="V29" s="24" t="s">
        <v>15</v>
      </c>
      <c r="W29" s="25" t="s">
        <v>16</v>
      </c>
      <c r="X29" s="1" t="s">
        <v>14</v>
      </c>
      <c r="Y29" s="2" t="s">
        <v>15</v>
      </c>
      <c r="Z29" s="5" t="s">
        <v>16</v>
      </c>
      <c r="AA29" s="23" t="s">
        <v>14</v>
      </c>
      <c r="AB29" s="24" t="s">
        <v>15</v>
      </c>
      <c r="AC29" s="81" t="s">
        <v>16</v>
      </c>
      <c r="AD29" s="23" t="s">
        <v>14</v>
      </c>
      <c r="AE29" s="24" t="s">
        <v>15</v>
      </c>
      <c r="AF29" s="81" t="s">
        <v>16</v>
      </c>
      <c r="AG29" s="23" t="s">
        <v>14</v>
      </c>
      <c r="AH29" s="24" t="s">
        <v>15</v>
      </c>
      <c r="AI29" s="81" t="s">
        <v>16</v>
      </c>
      <c r="AJ29" s="23" t="s">
        <v>14</v>
      </c>
      <c r="AK29" s="24" t="s">
        <v>15</v>
      </c>
      <c r="AL29" s="81" t="s">
        <v>16</v>
      </c>
      <c r="AM29" s="23" t="s">
        <v>14</v>
      </c>
      <c r="AN29" s="24" t="s">
        <v>15</v>
      </c>
      <c r="AO29" s="81" t="s">
        <v>16</v>
      </c>
      <c r="AP29" s="23" t="s">
        <v>14</v>
      </c>
      <c r="AQ29" s="24" t="s">
        <v>15</v>
      </c>
      <c r="AR29" s="81" t="s">
        <v>16</v>
      </c>
      <c r="AS29" s="24" t="s">
        <v>14</v>
      </c>
      <c r="AT29" s="24" t="s">
        <v>15</v>
      </c>
      <c r="AU29" s="24" t="s">
        <v>16</v>
      </c>
    </row>
    <row r="30" spans="1:47" ht="151.5" customHeight="1">
      <c r="A30" s="6" t="s">
        <v>33</v>
      </c>
      <c r="B30" s="7" t="s">
        <v>148</v>
      </c>
      <c r="C30" s="8">
        <v>40</v>
      </c>
      <c r="D30" s="9" t="s">
        <v>149</v>
      </c>
      <c r="E30" s="10" t="s">
        <v>188</v>
      </c>
      <c r="F30" s="9" t="s">
        <v>150</v>
      </c>
      <c r="G30" s="9" t="s">
        <v>151</v>
      </c>
      <c r="H30" s="45" t="s">
        <v>98</v>
      </c>
      <c r="I30" s="11" t="s">
        <v>134</v>
      </c>
      <c r="J30" s="10">
        <v>3</v>
      </c>
      <c r="K30" s="12">
        <f>J30*C30</f>
        <v>120</v>
      </c>
      <c r="L30" s="11" t="s">
        <v>134</v>
      </c>
      <c r="M30" s="10">
        <v>3</v>
      </c>
      <c r="N30" s="12">
        <f>M30*C30</f>
        <v>120</v>
      </c>
      <c r="O30" s="11" t="s">
        <v>134</v>
      </c>
      <c r="P30" s="10">
        <v>3</v>
      </c>
      <c r="Q30" s="12">
        <f>P30*C30</f>
        <v>120</v>
      </c>
      <c r="R30" s="11" t="s">
        <v>135</v>
      </c>
      <c r="S30" s="10">
        <v>3</v>
      </c>
      <c r="T30" s="12">
        <f>S30*C30</f>
        <v>120</v>
      </c>
      <c r="U30" s="11" t="s">
        <v>136</v>
      </c>
      <c r="V30" s="10">
        <v>3</v>
      </c>
      <c r="W30" s="12">
        <f>V30*C30</f>
        <v>120</v>
      </c>
      <c r="X30" s="11" t="s">
        <v>136</v>
      </c>
      <c r="Y30" s="10">
        <v>3</v>
      </c>
      <c r="Z30" s="12">
        <f>Y30*C30</f>
        <v>120</v>
      </c>
      <c r="AA30" s="11" t="s">
        <v>136</v>
      </c>
      <c r="AB30" s="10">
        <v>3</v>
      </c>
      <c r="AC30" s="64">
        <f>AB30*C30</f>
        <v>120</v>
      </c>
      <c r="AD30" s="80"/>
      <c r="AE30" s="80"/>
      <c r="AF30" s="80"/>
      <c r="AG30" s="80"/>
      <c r="AH30" s="80"/>
      <c r="AI30" s="80"/>
      <c r="AJ30" s="80"/>
      <c r="AK30" s="80"/>
      <c r="AL30" s="80"/>
      <c r="AM30" s="80"/>
      <c r="AN30" s="80"/>
      <c r="AO30" s="80"/>
      <c r="AP30" s="80"/>
      <c r="AQ30" s="80"/>
      <c r="AR30" s="80"/>
      <c r="AS30" s="80"/>
      <c r="AT30" s="80"/>
      <c r="AU30" s="80"/>
    </row>
    <row r="31" spans="1:47" ht="83.25" customHeight="1" thickBot="1">
      <c r="A31" s="15" t="s">
        <v>35</v>
      </c>
      <c r="B31" s="16" t="s">
        <v>152</v>
      </c>
      <c r="C31" s="29">
        <v>40</v>
      </c>
      <c r="D31" s="18" t="s">
        <v>153</v>
      </c>
      <c r="E31" s="19" t="s">
        <v>188</v>
      </c>
      <c r="F31" s="18" t="s">
        <v>154</v>
      </c>
      <c r="G31" s="9" t="s">
        <v>155</v>
      </c>
      <c r="H31" s="46" t="s">
        <v>98</v>
      </c>
      <c r="I31" s="11" t="s">
        <v>134</v>
      </c>
      <c r="J31" s="11">
        <v>3</v>
      </c>
      <c r="K31" s="12">
        <f>J31*C31</f>
        <v>120</v>
      </c>
      <c r="L31" s="11" t="s">
        <v>134</v>
      </c>
      <c r="M31" s="10">
        <v>3</v>
      </c>
      <c r="N31" s="12">
        <f>M31*C31</f>
        <v>120</v>
      </c>
      <c r="O31" s="11" t="s">
        <v>134</v>
      </c>
      <c r="P31" s="10">
        <v>3</v>
      </c>
      <c r="Q31" s="12">
        <f>P31*C31</f>
        <v>120</v>
      </c>
      <c r="R31" s="11" t="s">
        <v>135</v>
      </c>
      <c r="S31" s="10">
        <v>3</v>
      </c>
      <c r="T31" s="12">
        <f>S31*C31</f>
        <v>120</v>
      </c>
      <c r="U31" s="11" t="s">
        <v>136</v>
      </c>
      <c r="V31" s="10">
        <v>3</v>
      </c>
      <c r="W31" s="12">
        <f>V31*C31</f>
        <v>120</v>
      </c>
      <c r="X31" s="11" t="s">
        <v>136</v>
      </c>
      <c r="Y31" s="19">
        <v>3</v>
      </c>
      <c r="Z31" s="12">
        <f>Y31*C31</f>
        <v>120</v>
      </c>
      <c r="AA31" s="11" t="s">
        <v>136</v>
      </c>
      <c r="AB31" s="10">
        <v>3</v>
      </c>
      <c r="AC31" s="64">
        <f>AB31*C31</f>
        <v>120</v>
      </c>
      <c r="AD31" s="80"/>
      <c r="AE31" s="80"/>
      <c r="AF31" s="80"/>
      <c r="AG31" s="80"/>
      <c r="AH31" s="80"/>
      <c r="AI31" s="80"/>
      <c r="AJ31" s="80"/>
      <c r="AK31" s="80"/>
      <c r="AL31" s="80"/>
      <c r="AM31" s="80"/>
      <c r="AN31" s="80"/>
      <c r="AO31" s="80"/>
      <c r="AP31" s="80"/>
      <c r="AQ31" s="80"/>
      <c r="AR31" s="80"/>
      <c r="AS31" s="80"/>
      <c r="AT31" s="80"/>
      <c r="AU31" s="80"/>
    </row>
    <row r="32" spans="1:47" ht="13.5" thickBot="1">
      <c r="A32" s="99" t="s">
        <v>28</v>
      </c>
      <c r="B32" s="100"/>
      <c r="C32" s="100"/>
      <c r="D32" s="100"/>
      <c r="E32" s="100"/>
      <c r="F32" s="100"/>
      <c r="G32" s="100"/>
      <c r="H32" s="21">
        <f>K32+N32+Q32+T32+W32+Z32+AC32</f>
        <v>1680</v>
      </c>
      <c r="I32" s="99" t="s">
        <v>85</v>
      </c>
      <c r="J32" s="100"/>
      <c r="K32" s="21">
        <f>K31+K30</f>
        <v>240</v>
      </c>
      <c r="L32" s="99" t="s">
        <v>2</v>
      </c>
      <c r="M32" s="100"/>
      <c r="N32" s="21">
        <f>N31+N30</f>
        <v>240</v>
      </c>
      <c r="O32" s="99" t="s">
        <v>128</v>
      </c>
      <c r="P32" s="100"/>
      <c r="Q32" s="21">
        <f>Q31+Q30</f>
        <v>240</v>
      </c>
      <c r="R32" s="99" t="s">
        <v>132</v>
      </c>
      <c r="S32" s="100"/>
      <c r="T32" s="21">
        <f>T31+T30</f>
        <v>240</v>
      </c>
      <c r="U32" s="99" t="s">
        <v>130</v>
      </c>
      <c r="V32" s="100"/>
      <c r="W32" s="21">
        <f>W31+W30</f>
        <v>240</v>
      </c>
      <c r="X32" s="99" t="s">
        <v>156</v>
      </c>
      <c r="Y32" s="100"/>
      <c r="Z32" s="21">
        <f>Z31+Z30</f>
        <v>240</v>
      </c>
      <c r="AA32" s="99" t="s">
        <v>129</v>
      </c>
      <c r="AB32" s="100"/>
      <c r="AC32" s="21">
        <f>AC31+AC30</f>
        <v>240</v>
      </c>
      <c r="AD32" s="99" t="s">
        <v>157</v>
      </c>
      <c r="AE32" s="100"/>
      <c r="AF32" s="84">
        <v>0</v>
      </c>
      <c r="AG32" s="101" t="s">
        <v>160</v>
      </c>
      <c r="AH32" s="102"/>
      <c r="AI32" s="84">
        <v>0</v>
      </c>
      <c r="AJ32" s="101" t="s">
        <v>3</v>
      </c>
      <c r="AK32" s="102"/>
      <c r="AL32" s="84">
        <v>0</v>
      </c>
      <c r="AM32" s="101" t="s">
        <v>1</v>
      </c>
      <c r="AN32" s="102"/>
      <c r="AO32" s="84">
        <v>0</v>
      </c>
      <c r="AP32" s="101" t="s">
        <v>4</v>
      </c>
      <c r="AQ32" s="102"/>
      <c r="AR32" s="84">
        <v>0</v>
      </c>
      <c r="AS32" s="101" t="s">
        <v>133</v>
      </c>
      <c r="AT32" s="102"/>
      <c r="AU32" s="84">
        <v>0</v>
      </c>
    </row>
    <row r="33" spans="1:47" ht="12.75" customHeight="1">
      <c r="A33" s="93" t="s">
        <v>118</v>
      </c>
      <c r="B33" s="94"/>
      <c r="C33" s="94"/>
      <c r="D33" s="94"/>
      <c r="E33" s="94"/>
      <c r="F33" s="94"/>
      <c r="G33" s="94"/>
      <c r="H33" s="94"/>
      <c r="I33" s="105" t="s">
        <v>85</v>
      </c>
      <c r="J33" s="106"/>
      <c r="K33" s="107"/>
      <c r="L33" s="105" t="s">
        <v>2</v>
      </c>
      <c r="M33" s="106"/>
      <c r="N33" s="107"/>
      <c r="O33" s="105" t="s">
        <v>128</v>
      </c>
      <c r="P33" s="106"/>
      <c r="Q33" s="107"/>
      <c r="R33" s="105" t="s">
        <v>132</v>
      </c>
      <c r="S33" s="106"/>
      <c r="T33" s="107"/>
      <c r="U33" s="105" t="s">
        <v>130</v>
      </c>
      <c r="V33" s="106"/>
      <c r="W33" s="107"/>
      <c r="X33" s="105" t="s">
        <v>131</v>
      </c>
      <c r="Y33" s="106"/>
      <c r="Z33" s="107"/>
      <c r="AA33" s="105" t="s">
        <v>129</v>
      </c>
      <c r="AB33" s="106"/>
      <c r="AC33" s="107"/>
      <c r="AD33" s="105" t="s">
        <v>5</v>
      </c>
      <c r="AE33" s="106"/>
      <c r="AF33" s="107"/>
      <c r="AG33" s="105" t="s">
        <v>6</v>
      </c>
      <c r="AH33" s="106"/>
      <c r="AI33" s="107"/>
      <c r="AJ33" s="105" t="s">
        <v>3</v>
      </c>
      <c r="AK33" s="106"/>
      <c r="AL33" s="107"/>
      <c r="AM33" s="105" t="s">
        <v>1</v>
      </c>
      <c r="AN33" s="106"/>
      <c r="AO33" s="107"/>
      <c r="AP33" s="105" t="s">
        <v>4</v>
      </c>
      <c r="AQ33" s="106"/>
      <c r="AR33" s="107"/>
      <c r="AS33" s="105" t="s">
        <v>133</v>
      </c>
      <c r="AT33" s="106"/>
      <c r="AU33" s="107"/>
    </row>
    <row r="34" spans="1:47" ht="3.75" customHeight="1" thickBot="1">
      <c r="A34" s="95"/>
      <c r="B34" s="96"/>
      <c r="C34" s="96"/>
      <c r="D34" s="96"/>
      <c r="E34" s="96"/>
      <c r="F34" s="96"/>
      <c r="G34" s="96"/>
      <c r="H34" s="96"/>
      <c r="I34" s="111"/>
      <c r="J34" s="112"/>
      <c r="K34" s="113"/>
      <c r="L34" s="111"/>
      <c r="M34" s="112"/>
      <c r="N34" s="113"/>
      <c r="O34" s="111"/>
      <c r="P34" s="112"/>
      <c r="Q34" s="113"/>
      <c r="R34" s="111"/>
      <c r="S34" s="112"/>
      <c r="T34" s="113"/>
      <c r="U34" s="111"/>
      <c r="V34" s="112"/>
      <c r="W34" s="113"/>
      <c r="X34" s="111"/>
      <c r="Y34" s="112"/>
      <c r="Z34" s="113"/>
      <c r="AA34" s="111"/>
      <c r="AB34" s="112"/>
      <c r="AC34" s="113"/>
      <c r="AD34" s="111"/>
      <c r="AE34" s="112"/>
      <c r="AF34" s="113"/>
      <c r="AG34" s="111"/>
      <c r="AH34" s="112"/>
      <c r="AI34" s="113"/>
      <c r="AJ34" s="111"/>
      <c r="AK34" s="112"/>
      <c r="AL34" s="113"/>
      <c r="AM34" s="111"/>
      <c r="AN34" s="112"/>
      <c r="AO34" s="113"/>
      <c r="AP34" s="111"/>
      <c r="AQ34" s="112"/>
      <c r="AR34" s="113"/>
      <c r="AS34" s="111"/>
      <c r="AT34" s="112"/>
      <c r="AU34" s="113"/>
    </row>
    <row r="35" spans="1:47" ht="21.75" thickBot="1">
      <c r="A35" s="86" t="s">
        <v>7</v>
      </c>
      <c r="B35" s="86" t="s">
        <v>8</v>
      </c>
      <c r="C35" s="87" t="s">
        <v>9</v>
      </c>
      <c r="D35" s="24" t="s">
        <v>159</v>
      </c>
      <c r="E35" s="24" t="s">
        <v>10</v>
      </c>
      <c r="F35" s="88" t="s">
        <v>11</v>
      </c>
      <c r="G35" s="88" t="s">
        <v>12</v>
      </c>
      <c r="H35" s="88" t="s">
        <v>13</v>
      </c>
      <c r="I35" s="90" t="s">
        <v>14</v>
      </c>
      <c r="J35" s="91" t="s">
        <v>15</v>
      </c>
      <c r="K35" s="92" t="s">
        <v>16</v>
      </c>
      <c r="L35" s="90" t="s">
        <v>14</v>
      </c>
      <c r="M35" s="91" t="s">
        <v>15</v>
      </c>
      <c r="N35" s="92" t="s">
        <v>16</v>
      </c>
      <c r="O35" s="90" t="s">
        <v>14</v>
      </c>
      <c r="P35" s="91" t="s">
        <v>15</v>
      </c>
      <c r="Q35" s="92" t="s">
        <v>16</v>
      </c>
      <c r="R35" s="90" t="s">
        <v>14</v>
      </c>
      <c r="S35" s="91" t="s">
        <v>15</v>
      </c>
      <c r="T35" s="92" t="s">
        <v>16</v>
      </c>
      <c r="U35" s="90" t="s">
        <v>14</v>
      </c>
      <c r="V35" s="91" t="s">
        <v>15</v>
      </c>
      <c r="W35" s="92" t="s">
        <v>16</v>
      </c>
      <c r="X35" s="90" t="s">
        <v>14</v>
      </c>
      <c r="Y35" s="74" t="s">
        <v>15</v>
      </c>
      <c r="Z35" s="92" t="s">
        <v>16</v>
      </c>
      <c r="AA35" s="90" t="s">
        <v>14</v>
      </c>
      <c r="AB35" s="91" t="s">
        <v>15</v>
      </c>
      <c r="AC35" s="92" t="s">
        <v>16</v>
      </c>
      <c r="AD35" s="90" t="s">
        <v>14</v>
      </c>
      <c r="AE35" s="91" t="s">
        <v>15</v>
      </c>
      <c r="AF35" s="92" t="s">
        <v>16</v>
      </c>
      <c r="AG35" s="90" t="s">
        <v>14</v>
      </c>
      <c r="AH35" s="91" t="s">
        <v>15</v>
      </c>
      <c r="AI35" s="92" t="s">
        <v>16</v>
      </c>
      <c r="AJ35" s="90" t="s">
        <v>14</v>
      </c>
      <c r="AK35" s="91" t="s">
        <v>15</v>
      </c>
      <c r="AL35" s="92" t="s">
        <v>16</v>
      </c>
      <c r="AM35" s="90" t="s">
        <v>14</v>
      </c>
      <c r="AN35" s="91" t="s">
        <v>15</v>
      </c>
      <c r="AO35" s="92" t="s">
        <v>16</v>
      </c>
      <c r="AP35" s="90" t="s">
        <v>14</v>
      </c>
      <c r="AQ35" s="91" t="s">
        <v>15</v>
      </c>
      <c r="AR35" s="92" t="s">
        <v>16</v>
      </c>
      <c r="AS35" s="90" t="s">
        <v>14</v>
      </c>
      <c r="AT35" s="91" t="s">
        <v>15</v>
      </c>
      <c r="AU35" s="92" t="s">
        <v>16</v>
      </c>
    </row>
    <row r="36" spans="1:47" ht="123.75" customHeight="1">
      <c r="A36" s="97" t="s">
        <v>102</v>
      </c>
      <c r="B36" s="16" t="s">
        <v>125</v>
      </c>
      <c r="C36" s="29">
        <v>40</v>
      </c>
      <c r="D36" s="18" t="s">
        <v>172</v>
      </c>
      <c r="E36" s="19" t="s">
        <v>175</v>
      </c>
      <c r="F36" s="18" t="s">
        <v>141</v>
      </c>
      <c r="G36" s="18" t="s">
        <v>142</v>
      </c>
      <c r="H36" s="65" t="s">
        <v>143</v>
      </c>
      <c r="I36" s="11" t="s">
        <v>134</v>
      </c>
      <c r="J36" s="79">
        <v>3</v>
      </c>
      <c r="K36" s="78">
        <v>120</v>
      </c>
      <c r="L36" s="79" t="s">
        <v>134</v>
      </c>
      <c r="M36" s="79">
        <v>3</v>
      </c>
      <c r="N36" s="78">
        <v>120</v>
      </c>
      <c r="O36" s="11" t="s">
        <v>134</v>
      </c>
      <c r="P36" s="10">
        <v>3</v>
      </c>
      <c r="Q36" s="12">
        <f>P36*C36</f>
        <v>120</v>
      </c>
      <c r="R36" s="11" t="s">
        <v>135</v>
      </c>
      <c r="S36" s="10">
        <v>3</v>
      </c>
      <c r="T36" s="12">
        <f>S36*C36</f>
        <v>120</v>
      </c>
      <c r="U36" s="11" t="s">
        <v>136</v>
      </c>
      <c r="V36" s="10">
        <v>3</v>
      </c>
      <c r="W36" s="12">
        <f>V36*C36</f>
        <v>120</v>
      </c>
      <c r="X36" s="11" t="s">
        <v>136</v>
      </c>
      <c r="Y36" s="10">
        <v>3</v>
      </c>
      <c r="Z36" s="12">
        <f>Y36*C36</f>
        <v>120</v>
      </c>
      <c r="AA36" s="11" t="s">
        <v>136</v>
      </c>
      <c r="AB36" s="10">
        <v>3</v>
      </c>
      <c r="AC36" s="64">
        <f>AB36*C36</f>
        <v>120</v>
      </c>
      <c r="AD36" s="89"/>
      <c r="AE36" s="89"/>
      <c r="AF36" s="89"/>
      <c r="AG36" s="89"/>
      <c r="AH36" s="89"/>
      <c r="AI36" s="89"/>
      <c r="AJ36" s="89"/>
      <c r="AK36" s="89"/>
      <c r="AL36" s="89"/>
      <c r="AM36" s="89"/>
      <c r="AN36" s="89"/>
      <c r="AO36" s="89"/>
      <c r="AP36" s="89"/>
      <c r="AQ36" s="89"/>
      <c r="AR36" s="89"/>
      <c r="AS36" s="89"/>
      <c r="AT36" s="89"/>
      <c r="AU36" s="89"/>
    </row>
    <row r="37" spans="1:47" ht="123.75" customHeight="1" thickBot="1">
      <c r="A37" s="97" t="s">
        <v>161</v>
      </c>
      <c r="B37" s="16" t="s">
        <v>162</v>
      </c>
      <c r="C37" s="29">
        <v>40</v>
      </c>
      <c r="D37" s="18" t="s">
        <v>176</v>
      </c>
      <c r="E37" s="19" t="s">
        <v>175</v>
      </c>
      <c r="F37" s="18" t="s">
        <v>163</v>
      </c>
      <c r="G37" s="18" t="s">
        <v>164</v>
      </c>
      <c r="H37" s="65" t="s">
        <v>165</v>
      </c>
      <c r="I37" s="11" t="s">
        <v>134</v>
      </c>
      <c r="J37" s="79">
        <v>3</v>
      </c>
      <c r="K37" s="78">
        <v>120</v>
      </c>
      <c r="L37" s="79" t="s">
        <v>134</v>
      </c>
      <c r="M37" s="79">
        <v>3</v>
      </c>
      <c r="N37" s="78">
        <v>120</v>
      </c>
      <c r="O37" s="11" t="s">
        <v>134</v>
      </c>
      <c r="P37" s="10">
        <v>3</v>
      </c>
      <c r="Q37" s="12">
        <f>P37*C37</f>
        <v>120</v>
      </c>
      <c r="R37" s="11" t="s">
        <v>135</v>
      </c>
      <c r="S37" s="10">
        <v>3</v>
      </c>
      <c r="T37" s="12">
        <f>S37*C37</f>
        <v>120</v>
      </c>
      <c r="U37" s="11" t="s">
        <v>136</v>
      </c>
      <c r="V37" s="10">
        <v>3</v>
      </c>
      <c r="W37" s="12">
        <f>V37*C37</f>
        <v>120</v>
      </c>
      <c r="X37" s="11" t="s">
        <v>136</v>
      </c>
      <c r="Y37" s="10">
        <v>3</v>
      </c>
      <c r="Z37" s="12">
        <f>Y37*C37</f>
        <v>120</v>
      </c>
      <c r="AA37" s="11" t="s">
        <v>136</v>
      </c>
      <c r="AB37" s="10">
        <v>3</v>
      </c>
      <c r="AC37" s="64">
        <f>AB37*C37</f>
        <v>120</v>
      </c>
      <c r="AD37" s="89"/>
      <c r="AE37" s="89"/>
      <c r="AF37" s="89"/>
      <c r="AG37" s="89"/>
      <c r="AH37" s="89"/>
      <c r="AI37" s="89"/>
      <c r="AJ37" s="89"/>
      <c r="AK37" s="89"/>
      <c r="AL37" s="89"/>
      <c r="AM37" s="89"/>
      <c r="AN37" s="89"/>
      <c r="AO37" s="89"/>
      <c r="AP37" s="89"/>
      <c r="AQ37" s="89"/>
      <c r="AR37" s="89"/>
      <c r="AS37" s="89"/>
      <c r="AT37" s="89"/>
      <c r="AU37" s="89"/>
    </row>
    <row r="38" spans="1:47" ht="18" customHeight="1" thickBot="1">
      <c r="A38" s="99" t="s">
        <v>28</v>
      </c>
      <c r="B38" s="100"/>
      <c r="C38" s="100"/>
      <c r="D38" s="100"/>
      <c r="E38" s="100"/>
      <c r="F38" s="100"/>
      <c r="G38" s="100"/>
      <c r="H38" s="21">
        <f>K38+N38+Q38+T38+W38+Z38+AC38</f>
        <v>1680</v>
      </c>
      <c r="I38" s="99" t="s">
        <v>85</v>
      </c>
      <c r="J38" s="100"/>
      <c r="K38" s="21">
        <v>240</v>
      </c>
      <c r="L38" s="99" t="s">
        <v>2</v>
      </c>
      <c r="M38" s="100"/>
      <c r="N38" s="21">
        <v>240</v>
      </c>
      <c r="O38" s="99" t="s">
        <v>128</v>
      </c>
      <c r="P38" s="100"/>
      <c r="Q38" s="21">
        <v>240</v>
      </c>
      <c r="R38" s="99" t="s">
        <v>132</v>
      </c>
      <c r="S38" s="100"/>
      <c r="T38" s="21">
        <v>240</v>
      </c>
      <c r="U38" s="99" t="s">
        <v>130</v>
      </c>
      <c r="V38" s="100"/>
      <c r="W38" s="21">
        <v>240</v>
      </c>
      <c r="X38" s="99" t="s">
        <v>156</v>
      </c>
      <c r="Y38" s="100"/>
      <c r="Z38" s="21">
        <v>240</v>
      </c>
      <c r="AA38" s="99" t="s">
        <v>129</v>
      </c>
      <c r="AB38" s="100"/>
      <c r="AC38" s="21">
        <v>240</v>
      </c>
      <c r="AD38" s="99" t="s">
        <v>157</v>
      </c>
      <c r="AE38" s="100"/>
      <c r="AF38" s="84">
        <v>0</v>
      </c>
      <c r="AG38" s="101" t="s">
        <v>160</v>
      </c>
      <c r="AH38" s="102"/>
      <c r="AI38" s="84">
        <v>0</v>
      </c>
      <c r="AJ38" s="101" t="s">
        <v>3</v>
      </c>
      <c r="AK38" s="102"/>
      <c r="AL38" s="84">
        <v>0</v>
      </c>
      <c r="AM38" s="101" t="s">
        <v>1</v>
      </c>
      <c r="AN38" s="102"/>
      <c r="AO38" s="84">
        <v>0</v>
      </c>
      <c r="AP38" s="101" t="s">
        <v>4</v>
      </c>
      <c r="AQ38" s="102"/>
      <c r="AR38" s="84">
        <v>0</v>
      </c>
      <c r="AS38" s="101" t="s">
        <v>133</v>
      </c>
      <c r="AT38" s="102"/>
      <c r="AU38" s="84">
        <v>0</v>
      </c>
    </row>
    <row r="39" spans="1:47" ht="12.75" customHeight="1">
      <c r="A39" s="146" t="s">
        <v>119</v>
      </c>
      <c r="B39" s="147"/>
      <c r="C39" s="147"/>
      <c r="D39" s="71"/>
      <c r="E39" s="71"/>
      <c r="F39" s="71"/>
      <c r="G39" s="71"/>
      <c r="H39" s="43"/>
      <c r="I39" s="114" t="s">
        <v>85</v>
      </c>
      <c r="J39" s="115"/>
      <c r="K39" s="116"/>
      <c r="L39" s="105" t="s">
        <v>2</v>
      </c>
      <c r="M39" s="106"/>
      <c r="N39" s="107"/>
      <c r="O39" s="105" t="s">
        <v>128</v>
      </c>
      <c r="P39" s="106"/>
      <c r="Q39" s="107"/>
      <c r="R39" s="105" t="s">
        <v>132</v>
      </c>
      <c r="S39" s="106"/>
      <c r="T39" s="107"/>
      <c r="U39" s="105" t="s">
        <v>130</v>
      </c>
      <c r="V39" s="106"/>
      <c r="W39" s="107"/>
      <c r="X39" s="105" t="s">
        <v>131</v>
      </c>
      <c r="Y39" s="106"/>
      <c r="Z39" s="107"/>
      <c r="AA39" s="105" t="s">
        <v>129</v>
      </c>
      <c r="AB39" s="106"/>
      <c r="AC39" s="107"/>
      <c r="AD39" s="105" t="s">
        <v>5</v>
      </c>
      <c r="AE39" s="106"/>
      <c r="AF39" s="107"/>
      <c r="AG39" s="105" t="s">
        <v>6</v>
      </c>
      <c r="AH39" s="106"/>
      <c r="AI39" s="107"/>
      <c r="AJ39" s="105" t="s">
        <v>3</v>
      </c>
      <c r="AK39" s="106"/>
      <c r="AL39" s="107"/>
      <c r="AM39" s="105" t="s">
        <v>1</v>
      </c>
      <c r="AN39" s="106"/>
      <c r="AO39" s="107"/>
      <c r="AP39" s="105" t="s">
        <v>4</v>
      </c>
      <c r="AQ39" s="106"/>
      <c r="AR39" s="107"/>
      <c r="AS39" s="105" t="s">
        <v>133</v>
      </c>
      <c r="AT39" s="106"/>
      <c r="AU39" s="107"/>
    </row>
    <row r="40" spans="1:47" ht="13.5" thickBot="1">
      <c r="A40" s="138"/>
      <c r="B40" s="139"/>
      <c r="C40" s="139"/>
      <c r="D40" s="72"/>
      <c r="E40" s="72"/>
      <c r="F40" s="72"/>
      <c r="G40" s="72"/>
      <c r="H40" s="72"/>
      <c r="I40" s="108"/>
      <c r="J40" s="109"/>
      <c r="K40" s="110"/>
      <c r="L40" s="111"/>
      <c r="M40" s="112"/>
      <c r="N40" s="113"/>
      <c r="O40" s="111"/>
      <c r="P40" s="112"/>
      <c r="Q40" s="113"/>
      <c r="R40" s="111"/>
      <c r="S40" s="112"/>
      <c r="T40" s="113"/>
      <c r="U40" s="111"/>
      <c r="V40" s="112"/>
      <c r="W40" s="113"/>
      <c r="X40" s="111"/>
      <c r="Y40" s="112"/>
      <c r="Z40" s="113"/>
      <c r="AA40" s="111"/>
      <c r="AB40" s="112"/>
      <c r="AC40" s="113"/>
      <c r="AD40" s="111"/>
      <c r="AE40" s="112"/>
      <c r="AF40" s="113"/>
      <c r="AG40" s="111"/>
      <c r="AH40" s="112"/>
      <c r="AI40" s="113"/>
      <c r="AJ40" s="111"/>
      <c r="AK40" s="112"/>
      <c r="AL40" s="113"/>
      <c r="AM40" s="111"/>
      <c r="AN40" s="112"/>
      <c r="AO40" s="113"/>
      <c r="AP40" s="111"/>
      <c r="AQ40" s="112"/>
      <c r="AR40" s="113"/>
      <c r="AS40" s="111"/>
      <c r="AT40" s="112"/>
      <c r="AU40" s="113"/>
    </row>
    <row r="41" spans="1:47" ht="21">
      <c r="A41" s="26" t="s">
        <v>7</v>
      </c>
      <c r="B41" s="3" t="s">
        <v>8</v>
      </c>
      <c r="C41" s="27" t="s">
        <v>9</v>
      </c>
      <c r="D41" s="3" t="s">
        <v>64</v>
      </c>
      <c r="E41" s="2" t="s">
        <v>10</v>
      </c>
      <c r="F41" s="2" t="s">
        <v>11</v>
      </c>
      <c r="G41" s="2" t="s">
        <v>12</v>
      </c>
      <c r="H41" s="22" t="s">
        <v>13</v>
      </c>
      <c r="I41" s="1" t="s">
        <v>14</v>
      </c>
      <c r="J41" s="75" t="s">
        <v>15</v>
      </c>
      <c r="K41" s="73" t="s">
        <v>16</v>
      </c>
      <c r="L41" s="23" t="s">
        <v>14</v>
      </c>
      <c r="M41" s="24" t="s">
        <v>15</v>
      </c>
      <c r="N41" s="25" t="s">
        <v>16</v>
      </c>
      <c r="O41" s="23" t="s">
        <v>14</v>
      </c>
      <c r="P41" s="24" t="s">
        <v>15</v>
      </c>
      <c r="Q41" s="25" t="s">
        <v>16</v>
      </c>
      <c r="R41" s="23" t="s">
        <v>14</v>
      </c>
      <c r="S41" s="24" t="s">
        <v>15</v>
      </c>
      <c r="T41" s="25" t="s">
        <v>16</v>
      </c>
      <c r="U41" s="23" t="s">
        <v>14</v>
      </c>
      <c r="V41" s="24" t="s">
        <v>15</v>
      </c>
      <c r="W41" s="25" t="s">
        <v>16</v>
      </c>
      <c r="X41" s="1" t="s">
        <v>14</v>
      </c>
      <c r="Y41" s="2" t="s">
        <v>15</v>
      </c>
      <c r="Z41" s="5" t="s">
        <v>16</v>
      </c>
      <c r="AA41" s="23" t="s">
        <v>14</v>
      </c>
      <c r="AB41" s="24" t="s">
        <v>15</v>
      </c>
      <c r="AC41" s="81" t="s">
        <v>16</v>
      </c>
      <c r="AD41" s="23" t="s">
        <v>14</v>
      </c>
      <c r="AE41" s="24" t="s">
        <v>15</v>
      </c>
      <c r="AF41" s="81" t="s">
        <v>16</v>
      </c>
      <c r="AG41" s="23" t="s">
        <v>14</v>
      </c>
      <c r="AH41" s="24" t="s">
        <v>15</v>
      </c>
      <c r="AI41" s="81" t="s">
        <v>16</v>
      </c>
      <c r="AJ41" s="23" t="s">
        <v>14</v>
      </c>
      <c r="AK41" s="24" t="s">
        <v>15</v>
      </c>
      <c r="AL41" s="81" t="s">
        <v>16</v>
      </c>
      <c r="AM41" s="23" t="s">
        <v>14</v>
      </c>
      <c r="AN41" s="24" t="s">
        <v>15</v>
      </c>
      <c r="AO41" s="81" t="s">
        <v>16</v>
      </c>
      <c r="AP41" s="23" t="s">
        <v>14</v>
      </c>
      <c r="AQ41" s="24" t="s">
        <v>15</v>
      </c>
      <c r="AR41" s="81" t="s">
        <v>16</v>
      </c>
      <c r="AS41" s="23" t="s">
        <v>14</v>
      </c>
      <c r="AT41" s="24" t="s">
        <v>15</v>
      </c>
      <c r="AU41" s="24" t="s">
        <v>16</v>
      </c>
    </row>
    <row r="42" spans="1:47" ht="199.5" customHeight="1">
      <c r="A42" s="15" t="s">
        <v>36</v>
      </c>
      <c r="B42" s="16" t="s">
        <v>99</v>
      </c>
      <c r="C42" s="30">
        <v>40</v>
      </c>
      <c r="D42" s="18" t="s">
        <v>100</v>
      </c>
      <c r="E42" s="19" t="s">
        <v>167</v>
      </c>
      <c r="F42" s="63" t="s">
        <v>104</v>
      </c>
      <c r="G42" s="49" t="s">
        <v>127</v>
      </c>
      <c r="H42" s="50" t="s">
        <v>101</v>
      </c>
      <c r="I42" s="70" t="s">
        <v>97</v>
      </c>
      <c r="J42" s="69" t="s">
        <v>97</v>
      </c>
      <c r="K42" s="12" t="s">
        <v>97</v>
      </c>
      <c r="L42" s="11" t="s">
        <v>134</v>
      </c>
      <c r="M42" s="10">
        <v>3</v>
      </c>
      <c r="N42" s="12">
        <f>M42*C42</f>
        <v>120</v>
      </c>
      <c r="O42" s="11" t="s">
        <v>134</v>
      </c>
      <c r="P42" s="10">
        <v>3</v>
      </c>
      <c r="Q42" s="12">
        <f>P42*C42</f>
        <v>120</v>
      </c>
      <c r="R42" s="11" t="s">
        <v>135</v>
      </c>
      <c r="S42" s="10">
        <v>3</v>
      </c>
      <c r="T42" s="31">
        <f>S42*C42</f>
        <v>120</v>
      </c>
      <c r="U42" s="11" t="s">
        <v>136</v>
      </c>
      <c r="V42" s="10">
        <v>3</v>
      </c>
      <c r="W42" s="12">
        <f>V42*C42</f>
        <v>120</v>
      </c>
      <c r="X42" s="11" t="s">
        <v>136</v>
      </c>
      <c r="Y42" s="19">
        <v>3</v>
      </c>
      <c r="Z42" s="20">
        <f>Y42*C42</f>
        <v>120</v>
      </c>
      <c r="AA42" s="11" t="s">
        <v>136</v>
      </c>
      <c r="AB42" s="12">
        <v>3</v>
      </c>
      <c r="AC42" s="64">
        <f>AB42*C42</f>
        <v>120</v>
      </c>
      <c r="AD42" s="80"/>
      <c r="AE42" s="80"/>
      <c r="AF42" s="80"/>
      <c r="AG42" s="80"/>
      <c r="AH42" s="80"/>
      <c r="AI42" s="80"/>
      <c r="AJ42" s="80"/>
      <c r="AK42" s="80"/>
      <c r="AL42" s="80"/>
      <c r="AM42" s="80"/>
      <c r="AN42" s="80"/>
      <c r="AO42" s="80"/>
      <c r="AP42" s="80"/>
      <c r="AQ42" s="80"/>
      <c r="AR42" s="80"/>
      <c r="AS42" s="80"/>
      <c r="AT42" s="80"/>
      <c r="AU42" s="80"/>
    </row>
    <row r="43" spans="1:47" ht="199.5" customHeight="1" thickBot="1">
      <c r="A43" s="15" t="s">
        <v>37</v>
      </c>
      <c r="B43" s="16" t="s">
        <v>166</v>
      </c>
      <c r="C43" s="30">
        <v>40</v>
      </c>
      <c r="D43" s="18" t="s">
        <v>173</v>
      </c>
      <c r="E43" s="19" t="s">
        <v>169</v>
      </c>
      <c r="F43" s="77" t="s">
        <v>168</v>
      </c>
      <c r="G43" s="77" t="s">
        <v>170</v>
      </c>
      <c r="H43" s="50" t="s">
        <v>171</v>
      </c>
      <c r="I43" s="70" t="s">
        <v>97</v>
      </c>
      <c r="J43" s="69" t="s">
        <v>97</v>
      </c>
      <c r="K43" s="12" t="s">
        <v>97</v>
      </c>
      <c r="L43" s="11" t="s">
        <v>134</v>
      </c>
      <c r="M43" s="10">
        <v>3</v>
      </c>
      <c r="N43" s="12">
        <f>M43*C43</f>
        <v>120</v>
      </c>
      <c r="O43" s="11" t="s">
        <v>134</v>
      </c>
      <c r="P43" s="10">
        <v>3</v>
      </c>
      <c r="Q43" s="12">
        <f>P43*C43</f>
        <v>120</v>
      </c>
      <c r="R43" s="11" t="s">
        <v>135</v>
      </c>
      <c r="S43" s="10">
        <v>3</v>
      </c>
      <c r="T43" s="31">
        <f>S43*C43</f>
        <v>120</v>
      </c>
      <c r="U43" s="11" t="s">
        <v>136</v>
      </c>
      <c r="V43" s="10">
        <v>3</v>
      </c>
      <c r="W43" s="12">
        <f>V43*C43</f>
        <v>120</v>
      </c>
      <c r="X43" s="11" t="s">
        <v>136</v>
      </c>
      <c r="Y43" s="19">
        <v>3</v>
      </c>
      <c r="Z43" s="76">
        <f>Y43*C43</f>
        <v>120</v>
      </c>
      <c r="AA43" s="11" t="s">
        <v>136</v>
      </c>
      <c r="AB43" s="12">
        <v>3</v>
      </c>
      <c r="AC43" s="64">
        <f>AB43*C43</f>
        <v>120</v>
      </c>
      <c r="AD43" s="80"/>
      <c r="AE43" s="80"/>
      <c r="AF43" s="80"/>
      <c r="AG43" s="80"/>
      <c r="AH43" s="80"/>
      <c r="AI43" s="80"/>
      <c r="AJ43" s="80"/>
      <c r="AK43" s="80"/>
      <c r="AL43" s="80"/>
      <c r="AM43" s="80"/>
      <c r="AN43" s="80"/>
      <c r="AO43" s="80"/>
      <c r="AP43" s="80"/>
      <c r="AQ43" s="80"/>
      <c r="AR43" s="80"/>
      <c r="AS43" s="80"/>
      <c r="AT43" s="80"/>
      <c r="AU43" s="80"/>
    </row>
    <row r="44" spans="1:47" ht="13.5" thickBot="1">
      <c r="A44" s="99" t="s">
        <v>76</v>
      </c>
      <c r="B44" s="100"/>
      <c r="C44" s="100"/>
      <c r="D44" s="100"/>
      <c r="E44" s="100"/>
      <c r="F44" s="100"/>
      <c r="G44" s="100"/>
      <c r="H44" s="21">
        <f>N44+Q44+T44+W44+Z44+AC44</f>
        <v>1440</v>
      </c>
      <c r="I44" s="99" t="s">
        <v>85</v>
      </c>
      <c r="J44" s="100"/>
      <c r="K44" s="21">
        <v>0</v>
      </c>
      <c r="L44" s="99" t="s">
        <v>2</v>
      </c>
      <c r="M44" s="100"/>
      <c r="N44" s="21">
        <v>240</v>
      </c>
      <c r="O44" s="99" t="s">
        <v>128</v>
      </c>
      <c r="P44" s="100"/>
      <c r="Q44" s="21">
        <v>240</v>
      </c>
      <c r="R44" s="99" t="s">
        <v>132</v>
      </c>
      <c r="S44" s="100"/>
      <c r="T44" s="21">
        <v>240</v>
      </c>
      <c r="U44" s="99" t="s">
        <v>130</v>
      </c>
      <c r="V44" s="100"/>
      <c r="W44" s="21">
        <v>240</v>
      </c>
      <c r="X44" s="99" t="s">
        <v>156</v>
      </c>
      <c r="Y44" s="100"/>
      <c r="Z44" s="21">
        <v>240</v>
      </c>
      <c r="AA44" s="99" t="s">
        <v>129</v>
      </c>
      <c r="AB44" s="100"/>
      <c r="AC44" s="21">
        <v>240</v>
      </c>
      <c r="AD44" s="99" t="s">
        <v>157</v>
      </c>
      <c r="AE44" s="100"/>
      <c r="AF44" s="84">
        <v>0</v>
      </c>
      <c r="AG44" s="101" t="s">
        <v>160</v>
      </c>
      <c r="AH44" s="102"/>
      <c r="AI44" s="84">
        <v>0</v>
      </c>
      <c r="AJ44" s="101" t="s">
        <v>3</v>
      </c>
      <c r="AK44" s="102"/>
      <c r="AL44" s="84">
        <v>0</v>
      </c>
      <c r="AM44" s="101" t="s">
        <v>1</v>
      </c>
      <c r="AN44" s="102"/>
      <c r="AO44" s="84">
        <v>0</v>
      </c>
      <c r="AP44" s="101" t="s">
        <v>4</v>
      </c>
      <c r="AQ44" s="102"/>
      <c r="AR44" s="84">
        <v>0</v>
      </c>
      <c r="AS44" s="101" t="s">
        <v>133</v>
      </c>
      <c r="AT44" s="102"/>
      <c r="AU44" s="84">
        <v>0</v>
      </c>
    </row>
    <row r="45" spans="1:47" ht="12.75" customHeight="1">
      <c r="A45" s="146" t="s">
        <v>180</v>
      </c>
      <c r="B45" s="147"/>
      <c r="C45" s="152"/>
      <c r="D45" s="47"/>
      <c r="E45" s="47"/>
      <c r="F45" s="47"/>
      <c r="G45" s="47"/>
      <c r="H45" s="43"/>
      <c r="I45" s="105" t="s">
        <v>85</v>
      </c>
      <c r="J45" s="106"/>
      <c r="K45" s="107"/>
      <c r="L45" s="105" t="s">
        <v>2</v>
      </c>
      <c r="M45" s="106"/>
      <c r="N45" s="107"/>
      <c r="O45" s="105" t="s">
        <v>128</v>
      </c>
      <c r="P45" s="106"/>
      <c r="Q45" s="107"/>
      <c r="R45" s="105" t="s">
        <v>132</v>
      </c>
      <c r="S45" s="106"/>
      <c r="T45" s="107"/>
      <c r="U45" s="105" t="s">
        <v>130</v>
      </c>
      <c r="V45" s="106"/>
      <c r="W45" s="107"/>
      <c r="X45" s="105" t="s">
        <v>131</v>
      </c>
      <c r="Y45" s="106"/>
      <c r="Z45" s="107"/>
      <c r="AA45" s="105" t="s">
        <v>129</v>
      </c>
      <c r="AB45" s="106"/>
      <c r="AC45" s="107"/>
      <c r="AD45" s="105" t="s">
        <v>5</v>
      </c>
      <c r="AE45" s="106"/>
      <c r="AF45" s="107"/>
      <c r="AG45" s="105" t="s">
        <v>6</v>
      </c>
      <c r="AH45" s="106"/>
      <c r="AI45" s="107"/>
      <c r="AJ45" s="105" t="s">
        <v>3</v>
      </c>
      <c r="AK45" s="106"/>
      <c r="AL45" s="107"/>
      <c r="AM45" s="105" t="s">
        <v>1</v>
      </c>
      <c r="AN45" s="106"/>
      <c r="AO45" s="107"/>
      <c r="AP45" s="105" t="s">
        <v>4</v>
      </c>
      <c r="AQ45" s="106"/>
      <c r="AR45" s="107"/>
      <c r="AS45" s="105" t="s">
        <v>133</v>
      </c>
      <c r="AT45" s="106"/>
      <c r="AU45" s="107"/>
    </row>
    <row r="46" spans="1:47">
      <c r="A46" s="149"/>
      <c r="B46" s="150"/>
      <c r="C46" s="153"/>
      <c r="D46" s="48"/>
      <c r="E46" s="48"/>
      <c r="F46" s="48"/>
      <c r="G46" s="48"/>
      <c r="H46" s="44"/>
      <c r="I46" s="111"/>
      <c r="J46" s="112"/>
      <c r="K46" s="113"/>
      <c r="L46" s="111"/>
      <c r="M46" s="112"/>
      <c r="N46" s="113"/>
      <c r="O46" s="111"/>
      <c r="P46" s="112"/>
      <c r="Q46" s="113"/>
      <c r="R46" s="111"/>
      <c r="S46" s="112"/>
      <c r="T46" s="113"/>
      <c r="U46" s="111"/>
      <c r="V46" s="112"/>
      <c r="W46" s="113"/>
      <c r="X46" s="111"/>
      <c r="Y46" s="112"/>
      <c r="Z46" s="113"/>
      <c r="AA46" s="111"/>
      <c r="AB46" s="112"/>
      <c r="AC46" s="113"/>
      <c r="AD46" s="111"/>
      <c r="AE46" s="112"/>
      <c r="AF46" s="113"/>
      <c r="AG46" s="111"/>
      <c r="AH46" s="112"/>
      <c r="AI46" s="113"/>
      <c r="AJ46" s="111"/>
      <c r="AK46" s="112"/>
      <c r="AL46" s="113"/>
      <c r="AM46" s="111"/>
      <c r="AN46" s="112"/>
      <c r="AO46" s="113"/>
      <c r="AP46" s="111"/>
      <c r="AQ46" s="112"/>
      <c r="AR46" s="113"/>
      <c r="AS46" s="111"/>
      <c r="AT46" s="112"/>
      <c r="AU46" s="113"/>
    </row>
    <row r="47" spans="1:47" ht="21">
      <c r="A47" s="32" t="s">
        <v>7</v>
      </c>
      <c r="B47" s="33" t="s">
        <v>8</v>
      </c>
      <c r="C47" s="34" t="s">
        <v>9</v>
      </c>
      <c r="D47" s="3" t="s">
        <v>78</v>
      </c>
      <c r="E47" s="2" t="s">
        <v>10</v>
      </c>
      <c r="F47" s="2" t="s">
        <v>11</v>
      </c>
      <c r="G47" s="2" t="s">
        <v>12</v>
      </c>
      <c r="H47" s="22" t="s">
        <v>13</v>
      </c>
      <c r="I47" s="23" t="s">
        <v>14</v>
      </c>
      <c r="J47" s="24" t="s">
        <v>15</v>
      </c>
      <c r="K47" s="25" t="s">
        <v>16</v>
      </c>
      <c r="L47" s="23" t="s">
        <v>14</v>
      </c>
      <c r="M47" s="24" t="s">
        <v>15</v>
      </c>
      <c r="N47" s="25" t="s">
        <v>16</v>
      </c>
      <c r="O47" s="23" t="s">
        <v>14</v>
      </c>
      <c r="P47" s="24" t="s">
        <v>15</v>
      </c>
      <c r="Q47" s="25" t="s">
        <v>16</v>
      </c>
      <c r="R47" s="23" t="s">
        <v>14</v>
      </c>
      <c r="S47" s="24" t="s">
        <v>15</v>
      </c>
      <c r="T47" s="25" t="s">
        <v>16</v>
      </c>
      <c r="U47" s="23" t="s">
        <v>14</v>
      </c>
      <c r="V47" s="24" t="s">
        <v>15</v>
      </c>
      <c r="W47" s="25" t="s">
        <v>16</v>
      </c>
      <c r="X47" s="1" t="s">
        <v>14</v>
      </c>
      <c r="Y47" s="2" t="s">
        <v>15</v>
      </c>
      <c r="Z47" s="5" t="s">
        <v>16</v>
      </c>
      <c r="AA47" s="23" t="s">
        <v>14</v>
      </c>
      <c r="AB47" s="24" t="s">
        <v>15</v>
      </c>
      <c r="AC47" s="81" t="s">
        <v>16</v>
      </c>
      <c r="AD47" s="23" t="s">
        <v>14</v>
      </c>
      <c r="AE47" s="24" t="s">
        <v>15</v>
      </c>
      <c r="AF47" s="81" t="s">
        <v>16</v>
      </c>
      <c r="AG47" s="23" t="s">
        <v>14</v>
      </c>
      <c r="AH47" s="24" t="s">
        <v>15</v>
      </c>
      <c r="AI47" s="81" t="s">
        <v>16</v>
      </c>
      <c r="AJ47" s="23" t="s">
        <v>14</v>
      </c>
      <c r="AK47" s="24" t="s">
        <v>15</v>
      </c>
      <c r="AL47" s="81" t="s">
        <v>16</v>
      </c>
      <c r="AM47" s="23" t="s">
        <v>14</v>
      </c>
      <c r="AN47" s="24" t="s">
        <v>15</v>
      </c>
      <c r="AO47" s="81" t="s">
        <v>16</v>
      </c>
      <c r="AP47" s="23" t="s">
        <v>14</v>
      </c>
      <c r="AQ47" s="24" t="s">
        <v>15</v>
      </c>
      <c r="AR47" s="81" t="s">
        <v>16</v>
      </c>
      <c r="AS47" s="23" t="s">
        <v>14</v>
      </c>
      <c r="AT47" s="24" t="s">
        <v>15</v>
      </c>
      <c r="AU47" s="81" t="s">
        <v>16</v>
      </c>
    </row>
    <row r="48" spans="1:47" ht="22.5" customHeight="1">
      <c r="A48" s="6" t="s">
        <v>181</v>
      </c>
      <c r="B48" s="7" t="s">
        <v>103</v>
      </c>
      <c r="C48" s="28">
        <v>40</v>
      </c>
      <c r="D48" s="154" t="s">
        <v>77</v>
      </c>
      <c r="E48" s="157" t="s">
        <v>189</v>
      </c>
      <c r="F48" s="157" t="s">
        <v>65</v>
      </c>
      <c r="G48" s="157" t="s">
        <v>38</v>
      </c>
      <c r="H48" s="160" t="s">
        <v>97</v>
      </c>
      <c r="I48" s="11" t="s">
        <v>39</v>
      </c>
      <c r="J48" s="10">
        <v>2</v>
      </c>
      <c r="K48" s="12">
        <f>J48*C48</f>
        <v>80</v>
      </c>
      <c r="L48" s="11"/>
      <c r="M48" s="10"/>
      <c r="N48" s="13"/>
      <c r="O48" s="11"/>
      <c r="P48" s="10"/>
      <c r="Q48" s="13"/>
      <c r="R48" s="11"/>
      <c r="S48" s="10"/>
      <c r="T48" s="12"/>
      <c r="U48" s="11"/>
      <c r="V48" s="10"/>
      <c r="W48" s="12"/>
      <c r="X48" s="11"/>
      <c r="Y48" s="10"/>
      <c r="Z48" s="12"/>
      <c r="AA48" s="11"/>
      <c r="AB48" s="10"/>
      <c r="AC48" s="64"/>
      <c r="AD48" s="80"/>
      <c r="AE48" s="80"/>
      <c r="AF48" s="80"/>
      <c r="AG48" s="11"/>
      <c r="AH48" s="10"/>
      <c r="AI48" s="12"/>
      <c r="AJ48" s="80"/>
      <c r="AK48" s="80"/>
      <c r="AL48" s="80"/>
      <c r="AM48" s="80"/>
      <c r="AN48" s="80"/>
      <c r="AO48" s="80"/>
      <c r="AP48" s="80"/>
      <c r="AQ48" s="80"/>
      <c r="AR48" s="80"/>
      <c r="AS48" s="80"/>
      <c r="AT48" s="80"/>
      <c r="AU48" s="80"/>
    </row>
    <row r="49" spans="1:47" ht="22.5">
      <c r="A49" s="6" t="s">
        <v>182</v>
      </c>
      <c r="B49" s="7" t="s">
        <v>146</v>
      </c>
      <c r="C49" s="28">
        <v>36</v>
      </c>
      <c r="D49" s="155"/>
      <c r="E49" s="158"/>
      <c r="F49" s="158"/>
      <c r="G49" s="158"/>
      <c r="H49" s="161"/>
      <c r="I49" s="11" t="s">
        <v>39</v>
      </c>
      <c r="J49" s="10">
        <v>3</v>
      </c>
      <c r="K49" s="12">
        <f t="shared" ref="K49:K52" si="1">J49*C49</f>
        <v>108</v>
      </c>
      <c r="L49" s="11"/>
      <c r="M49" s="10"/>
      <c r="N49" s="13"/>
      <c r="O49" s="11"/>
      <c r="P49" s="10"/>
      <c r="Q49" s="13"/>
      <c r="R49" s="11"/>
      <c r="S49" s="10"/>
      <c r="T49" s="12"/>
      <c r="U49" s="11"/>
      <c r="V49" s="10"/>
      <c r="W49" s="12"/>
      <c r="X49" s="11"/>
      <c r="Y49" s="10"/>
      <c r="Z49" s="12"/>
      <c r="AA49" s="11"/>
      <c r="AB49" s="10"/>
      <c r="AC49" s="64"/>
      <c r="AD49" s="80"/>
      <c r="AE49" s="80"/>
      <c r="AF49" s="80"/>
      <c r="AG49" s="11" t="s">
        <v>39</v>
      </c>
      <c r="AH49" s="10">
        <v>2</v>
      </c>
      <c r="AI49" s="12">
        <v>72</v>
      </c>
      <c r="AJ49" s="11" t="s">
        <v>39</v>
      </c>
      <c r="AK49" s="10">
        <v>1</v>
      </c>
      <c r="AL49" s="12">
        <v>36</v>
      </c>
      <c r="AM49" s="11" t="s">
        <v>39</v>
      </c>
      <c r="AN49" s="10">
        <v>1</v>
      </c>
      <c r="AO49" s="12">
        <v>36</v>
      </c>
      <c r="AP49" s="80"/>
      <c r="AQ49" s="80"/>
      <c r="AR49" s="80"/>
      <c r="AS49" s="80"/>
      <c r="AT49" s="80"/>
      <c r="AU49" s="80"/>
    </row>
    <row r="50" spans="1:47" ht="48" customHeight="1">
      <c r="A50" s="6" t="s">
        <v>183</v>
      </c>
      <c r="B50" s="7" t="s">
        <v>147</v>
      </c>
      <c r="C50" s="28">
        <v>40</v>
      </c>
      <c r="D50" s="155"/>
      <c r="E50" s="158"/>
      <c r="F50" s="158"/>
      <c r="G50" s="158"/>
      <c r="H50" s="161"/>
      <c r="I50" s="11" t="s">
        <v>39</v>
      </c>
      <c r="J50" s="10">
        <v>3</v>
      </c>
      <c r="K50" s="12">
        <f t="shared" si="1"/>
        <v>120</v>
      </c>
      <c r="L50" s="11"/>
      <c r="M50" s="10"/>
      <c r="N50" s="13"/>
      <c r="O50" s="11"/>
      <c r="P50" s="10"/>
      <c r="Q50" s="13"/>
      <c r="R50" s="11"/>
      <c r="S50" s="10"/>
      <c r="T50" s="12"/>
      <c r="U50" s="11"/>
      <c r="V50" s="10"/>
      <c r="W50" s="12"/>
      <c r="X50" s="11"/>
      <c r="Y50" s="10"/>
      <c r="Z50" s="12"/>
      <c r="AA50" s="11"/>
      <c r="AB50" s="10"/>
      <c r="AC50" s="64"/>
      <c r="AD50" s="80"/>
      <c r="AE50" s="80"/>
      <c r="AF50" s="80"/>
      <c r="AG50" s="11" t="s">
        <v>39</v>
      </c>
      <c r="AH50" s="10">
        <v>2</v>
      </c>
      <c r="AI50" s="12">
        <v>80</v>
      </c>
      <c r="AJ50" s="11" t="s">
        <v>39</v>
      </c>
      <c r="AK50" s="10">
        <v>1</v>
      </c>
      <c r="AL50" s="12">
        <v>40</v>
      </c>
      <c r="AM50" s="11" t="s">
        <v>39</v>
      </c>
      <c r="AN50" s="10">
        <v>1</v>
      </c>
      <c r="AO50" s="12">
        <v>40</v>
      </c>
      <c r="AP50" s="80"/>
      <c r="AQ50" s="80"/>
      <c r="AR50" s="80"/>
      <c r="AS50" s="80"/>
      <c r="AT50" s="80"/>
      <c r="AU50" s="80"/>
    </row>
    <row r="51" spans="1:47" ht="36.75" customHeight="1">
      <c r="A51" s="6" t="s">
        <v>184</v>
      </c>
      <c r="B51" s="7" t="s">
        <v>105</v>
      </c>
      <c r="C51" s="28">
        <v>24</v>
      </c>
      <c r="D51" s="155"/>
      <c r="E51" s="158"/>
      <c r="F51" s="158"/>
      <c r="G51" s="158"/>
      <c r="H51" s="161"/>
      <c r="I51" s="11" t="s">
        <v>39</v>
      </c>
      <c r="J51" s="10">
        <v>3</v>
      </c>
      <c r="K51" s="12">
        <f t="shared" si="1"/>
        <v>72</v>
      </c>
      <c r="L51" s="11"/>
      <c r="M51" s="10"/>
      <c r="N51" s="13"/>
      <c r="O51" s="11"/>
      <c r="P51" s="10"/>
      <c r="Q51" s="13"/>
      <c r="R51" s="11"/>
      <c r="S51" s="10"/>
      <c r="T51" s="12"/>
      <c r="U51" s="11"/>
      <c r="V51" s="10"/>
      <c r="W51" s="12"/>
      <c r="X51" s="11"/>
      <c r="Y51" s="10"/>
      <c r="Z51" s="12"/>
      <c r="AA51" s="11"/>
      <c r="AB51" s="10"/>
      <c r="AC51" s="64"/>
      <c r="AD51" s="80"/>
      <c r="AE51" s="80"/>
      <c r="AF51" s="80"/>
      <c r="AG51" s="11" t="s">
        <v>39</v>
      </c>
      <c r="AH51" s="10">
        <v>2</v>
      </c>
      <c r="AI51" s="12">
        <v>48</v>
      </c>
      <c r="AJ51" s="11" t="s">
        <v>39</v>
      </c>
      <c r="AK51" s="10">
        <v>1</v>
      </c>
      <c r="AL51" s="12">
        <v>24</v>
      </c>
      <c r="AM51" s="11" t="s">
        <v>39</v>
      </c>
      <c r="AN51" s="10">
        <v>1</v>
      </c>
      <c r="AO51" s="12">
        <v>24</v>
      </c>
      <c r="AP51" s="80"/>
      <c r="AQ51" s="80"/>
      <c r="AR51" s="80"/>
      <c r="AS51" s="80"/>
      <c r="AT51" s="80"/>
      <c r="AU51" s="80"/>
    </row>
    <row r="52" spans="1:47" ht="61.5" customHeight="1" thickBot="1">
      <c r="A52" s="6" t="s">
        <v>185</v>
      </c>
      <c r="B52" s="7" t="s">
        <v>174</v>
      </c>
      <c r="C52" s="28">
        <v>40</v>
      </c>
      <c r="D52" s="156"/>
      <c r="E52" s="159"/>
      <c r="F52" s="159"/>
      <c r="G52" s="159"/>
      <c r="H52" s="162"/>
      <c r="I52" s="11" t="s">
        <v>39</v>
      </c>
      <c r="J52" s="10">
        <v>3</v>
      </c>
      <c r="K52" s="12">
        <f t="shared" si="1"/>
        <v>120</v>
      </c>
      <c r="L52" s="11"/>
      <c r="M52" s="10"/>
      <c r="N52" s="13"/>
      <c r="O52" s="11"/>
      <c r="P52" s="10"/>
      <c r="Q52" s="13"/>
      <c r="R52" s="11"/>
      <c r="S52" s="10"/>
      <c r="T52" s="12"/>
      <c r="U52" s="11"/>
      <c r="V52" s="10"/>
      <c r="W52" s="12"/>
      <c r="X52" s="11"/>
      <c r="Y52" s="10"/>
      <c r="Z52" s="12"/>
      <c r="AA52" s="11"/>
      <c r="AB52" s="10"/>
      <c r="AC52" s="64"/>
      <c r="AD52" s="80"/>
      <c r="AE52" s="80"/>
      <c r="AF52" s="80"/>
      <c r="AG52" s="11" t="s">
        <v>39</v>
      </c>
      <c r="AH52" s="10">
        <v>2</v>
      </c>
      <c r="AI52" s="12">
        <v>80</v>
      </c>
      <c r="AJ52" s="11" t="s">
        <v>39</v>
      </c>
      <c r="AK52" s="10">
        <v>1</v>
      </c>
      <c r="AL52" s="12">
        <v>40</v>
      </c>
      <c r="AM52" s="11" t="s">
        <v>39</v>
      </c>
      <c r="AN52" s="10">
        <v>1</v>
      </c>
      <c r="AO52" s="12">
        <v>40</v>
      </c>
      <c r="AP52" s="80"/>
      <c r="AQ52" s="80"/>
      <c r="AR52" s="80"/>
      <c r="AS52" s="80"/>
      <c r="AT52" s="80"/>
      <c r="AU52" s="80"/>
    </row>
    <row r="53" spans="1:47" ht="13.5" thickBot="1">
      <c r="A53" s="99" t="s">
        <v>40</v>
      </c>
      <c r="B53" s="100"/>
      <c r="C53" s="100"/>
      <c r="D53" s="100"/>
      <c r="E53" s="100"/>
      <c r="F53" s="100"/>
      <c r="G53" s="100"/>
      <c r="H53" s="21">
        <f>SUM(K53,AI53,AL53,AO53)</f>
        <v>1060</v>
      </c>
      <c r="I53" s="99" t="s">
        <v>85</v>
      </c>
      <c r="J53" s="100"/>
      <c r="K53" s="42">
        <f>SUM(K48:K52)</f>
        <v>500</v>
      </c>
      <c r="L53" s="99" t="s">
        <v>2</v>
      </c>
      <c r="M53" s="100"/>
      <c r="N53" s="21">
        <f>SUM(N48:N52)</f>
        <v>0</v>
      </c>
      <c r="O53" s="99" t="s">
        <v>128</v>
      </c>
      <c r="P53" s="100"/>
      <c r="Q53" s="21">
        <f>SUM(Q48:Q52)</f>
        <v>0</v>
      </c>
      <c r="R53" s="99" t="s">
        <v>132</v>
      </c>
      <c r="S53" s="100"/>
      <c r="T53" s="42">
        <f>SUM(T48:T52)</f>
        <v>0</v>
      </c>
      <c r="U53" s="99" t="s">
        <v>130</v>
      </c>
      <c r="V53" s="100"/>
      <c r="W53" s="21">
        <f>SUM(W48:W52)</f>
        <v>0</v>
      </c>
      <c r="X53" s="99" t="s">
        <v>156</v>
      </c>
      <c r="Y53" s="100"/>
      <c r="Z53" s="21">
        <f>SUM(Z48:Z52)</f>
        <v>0</v>
      </c>
      <c r="AA53" s="99" t="s">
        <v>129</v>
      </c>
      <c r="AB53" s="100"/>
      <c r="AC53" s="66">
        <f>SUM(AC48:AC52)</f>
        <v>0</v>
      </c>
      <c r="AD53" s="99" t="s">
        <v>157</v>
      </c>
      <c r="AE53" s="100"/>
      <c r="AF53" s="84">
        <v>0</v>
      </c>
      <c r="AG53" s="101" t="s">
        <v>160</v>
      </c>
      <c r="AH53" s="102"/>
      <c r="AI53" s="84">
        <v>280</v>
      </c>
      <c r="AJ53" s="101" t="s">
        <v>3</v>
      </c>
      <c r="AK53" s="102"/>
      <c r="AL53" s="84">
        <v>140</v>
      </c>
      <c r="AM53" s="101" t="s">
        <v>1</v>
      </c>
      <c r="AN53" s="102"/>
      <c r="AO53" s="84">
        <v>140</v>
      </c>
      <c r="AP53" s="101" t="s">
        <v>4</v>
      </c>
      <c r="AQ53" s="102"/>
      <c r="AR53" s="84">
        <v>0</v>
      </c>
      <c r="AS53" s="101" t="s">
        <v>133</v>
      </c>
      <c r="AT53" s="102"/>
      <c r="AU53" s="84">
        <v>0</v>
      </c>
    </row>
    <row r="54" spans="1:47" ht="12.75" customHeight="1">
      <c r="A54" s="146" t="s">
        <v>186</v>
      </c>
      <c r="B54" s="147"/>
      <c r="C54" s="152"/>
      <c r="D54" s="171" t="s">
        <v>64</v>
      </c>
      <c r="E54" s="171" t="s">
        <v>10</v>
      </c>
      <c r="F54" s="171" t="s">
        <v>11</v>
      </c>
      <c r="G54" s="171" t="s">
        <v>12</v>
      </c>
      <c r="H54" s="169" t="s">
        <v>13</v>
      </c>
      <c r="I54" s="105" t="s">
        <v>29</v>
      </c>
      <c r="J54" s="106"/>
      <c r="K54" s="107"/>
      <c r="L54" s="105"/>
      <c r="M54" s="106"/>
      <c r="N54" s="107"/>
      <c r="O54" s="105"/>
      <c r="P54" s="106"/>
      <c r="Q54" s="107"/>
      <c r="R54" s="105"/>
      <c r="S54" s="106"/>
      <c r="T54" s="107"/>
      <c r="U54" s="105"/>
      <c r="V54" s="106"/>
      <c r="W54" s="107"/>
      <c r="X54" s="105"/>
      <c r="Y54" s="106"/>
      <c r="Z54" s="107"/>
      <c r="AA54" s="105"/>
      <c r="AB54" s="106"/>
      <c r="AC54" s="107"/>
      <c r="AD54" s="105"/>
      <c r="AE54" s="106"/>
      <c r="AF54" s="107"/>
      <c r="AG54" s="105"/>
      <c r="AH54" s="106"/>
      <c r="AI54" s="107"/>
      <c r="AJ54" s="105"/>
      <c r="AK54" s="106"/>
      <c r="AL54" s="107"/>
      <c r="AM54" s="105"/>
      <c r="AN54" s="106"/>
      <c r="AO54" s="107"/>
      <c r="AP54" s="105"/>
      <c r="AQ54" s="106"/>
      <c r="AR54" s="107"/>
      <c r="AS54" s="105"/>
      <c r="AT54" s="106"/>
      <c r="AU54" s="107"/>
    </row>
    <row r="55" spans="1:47" ht="21.75" customHeight="1" thickBot="1">
      <c r="A55" s="149"/>
      <c r="B55" s="150"/>
      <c r="C55" s="153"/>
      <c r="D55" s="172"/>
      <c r="E55" s="172"/>
      <c r="F55" s="172"/>
      <c r="G55" s="172"/>
      <c r="H55" s="170"/>
      <c r="I55" s="114"/>
      <c r="J55" s="115"/>
      <c r="K55" s="116"/>
      <c r="L55" s="108"/>
      <c r="M55" s="109"/>
      <c r="N55" s="110"/>
      <c r="O55" s="108"/>
      <c r="P55" s="109"/>
      <c r="Q55" s="110"/>
      <c r="R55" s="108"/>
      <c r="S55" s="109"/>
      <c r="T55" s="110"/>
      <c r="U55" s="108"/>
      <c r="V55" s="109"/>
      <c r="W55" s="110"/>
      <c r="X55" s="108"/>
      <c r="Y55" s="109"/>
      <c r="Z55" s="110"/>
      <c r="AA55" s="108"/>
      <c r="AB55" s="109"/>
      <c r="AC55" s="110"/>
      <c r="AD55" s="108"/>
      <c r="AE55" s="109"/>
      <c r="AF55" s="110"/>
      <c r="AG55" s="108"/>
      <c r="AH55" s="109"/>
      <c r="AI55" s="110"/>
      <c r="AJ55" s="108"/>
      <c r="AK55" s="109"/>
      <c r="AL55" s="110"/>
      <c r="AM55" s="108"/>
      <c r="AN55" s="109"/>
      <c r="AO55" s="110"/>
      <c r="AP55" s="108"/>
      <c r="AQ55" s="109"/>
      <c r="AR55" s="110"/>
      <c r="AS55" s="108"/>
      <c r="AT55" s="109"/>
      <c r="AU55" s="110"/>
    </row>
    <row r="56" spans="1:47" ht="52.5" customHeight="1">
      <c r="A56" s="173" t="s">
        <v>68</v>
      </c>
      <c r="B56" s="174"/>
      <c r="C56" s="175"/>
      <c r="D56" s="181" t="s">
        <v>66</v>
      </c>
      <c r="E56" s="181" t="s">
        <v>67</v>
      </c>
      <c r="F56" s="181" t="s">
        <v>179</v>
      </c>
      <c r="G56" s="181" t="s">
        <v>69</v>
      </c>
      <c r="H56" s="181" t="s">
        <v>70</v>
      </c>
      <c r="I56" s="185" t="s">
        <v>111</v>
      </c>
      <c r="J56" s="185">
        <v>7</v>
      </c>
      <c r="K56" s="185">
        <v>1736</v>
      </c>
      <c r="L56" s="54"/>
      <c r="M56" s="54"/>
      <c r="N56" s="54"/>
      <c r="O56" s="53"/>
      <c r="P56" s="54"/>
      <c r="Q56" s="54"/>
      <c r="R56" s="57"/>
      <c r="S56" s="58"/>
      <c r="T56" s="59"/>
      <c r="U56" s="54"/>
      <c r="V56" s="54"/>
      <c r="W56" s="54"/>
      <c r="X56" s="53"/>
      <c r="Y56" s="54"/>
      <c r="Z56" s="54"/>
      <c r="AA56" s="53"/>
      <c r="AB56" s="54"/>
      <c r="AC56" s="55"/>
      <c r="AD56" s="53"/>
      <c r="AE56" s="54"/>
      <c r="AF56" s="55"/>
      <c r="AG56" s="53"/>
      <c r="AH56" s="54"/>
      <c r="AI56" s="55"/>
      <c r="AJ56" s="53"/>
      <c r="AK56" s="54"/>
      <c r="AL56" s="55"/>
      <c r="AM56" s="53"/>
      <c r="AN56" s="54"/>
      <c r="AO56" s="55"/>
      <c r="AP56" s="53"/>
      <c r="AQ56" s="54"/>
      <c r="AR56" s="55"/>
      <c r="AS56" s="53"/>
      <c r="AT56" s="54"/>
      <c r="AU56" s="55"/>
    </row>
    <row r="57" spans="1:47" ht="94.5" customHeight="1" thickBot="1">
      <c r="A57" s="176"/>
      <c r="B57" s="177"/>
      <c r="C57" s="178"/>
      <c r="D57" s="182"/>
      <c r="E57" s="182"/>
      <c r="F57" s="182"/>
      <c r="G57" s="182"/>
      <c r="H57" s="182"/>
      <c r="I57" s="185"/>
      <c r="J57" s="185"/>
      <c r="K57" s="185"/>
      <c r="L57" s="54"/>
      <c r="M57" s="54"/>
      <c r="N57" s="54"/>
      <c r="O57" s="53"/>
      <c r="P57" s="54"/>
      <c r="Q57" s="54"/>
      <c r="R57" s="60"/>
      <c r="S57" s="61"/>
      <c r="T57" s="62"/>
      <c r="U57" s="54"/>
      <c r="V57" s="54"/>
      <c r="W57" s="54"/>
      <c r="X57" s="53"/>
      <c r="Y57" s="54"/>
      <c r="Z57" s="54"/>
      <c r="AA57" s="53"/>
      <c r="AB57" s="54"/>
      <c r="AC57" s="55"/>
      <c r="AD57" s="53"/>
      <c r="AE57" s="54"/>
      <c r="AF57" s="55"/>
      <c r="AG57" s="53"/>
      <c r="AH57" s="54"/>
      <c r="AI57" s="55"/>
      <c r="AJ57" s="53"/>
      <c r="AK57" s="54"/>
      <c r="AL57" s="55"/>
      <c r="AM57" s="53"/>
      <c r="AN57" s="54"/>
      <c r="AO57" s="55"/>
      <c r="AP57" s="53"/>
      <c r="AQ57" s="54"/>
      <c r="AR57" s="55"/>
      <c r="AS57" s="53"/>
      <c r="AT57" s="54"/>
      <c r="AU57" s="55"/>
    </row>
    <row r="58" spans="1:47" ht="13.5" thickBot="1">
      <c r="A58" s="179" t="s">
        <v>40</v>
      </c>
      <c r="B58" s="180"/>
      <c r="C58" s="180"/>
      <c r="D58" s="180"/>
      <c r="E58" s="180"/>
      <c r="F58" s="180"/>
      <c r="G58" s="180"/>
      <c r="H58" s="52"/>
      <c r="I58" s="179" t="s">
        <v>85</v>
      </c>
      <c r="J58" s="180"/>
      <c r="K58" s="52">
        <v>1736</v>
      </c>
      <c r="L58" s="99"/>
      <c r="M58" s="100"/>
      <c r="N58" s="21"/>
      <c r="O58" s="99"/>
      <c r="P58" s="100"/>
      <c r="Q58" s="21"/>
      <c r="R58" s="99"/>
      <c r="S58" s="100"/>
      <c r="T58" s="51"/>
      <c r="U58" s="99"/>
      <c r="V58" s="100"/>
      <c r="W58" s="21"/>
      <c r="X58" s="99"/>
      <c r="Y58" s="100"/>
      <c r="Z58" s="21"/>
      <c r="AA58" s="99"/>
      <c r="AB58" s="100"/>
      <c r="AC58" s="66"/>
      <c r="AD58" s="99"/>
      <c r="AE58" s="100"/>
      <c r="AF58" s="66"/>
      <c r="AG58" s="99"/>
      <c r="AH58" s="100"/>
      <c r="AI58" s="66"/>
      <c r="AJ58" s="99"/>
      <c r="AK58" s="100"/>
      <c r="AL58" s="66"/>
      <c r="AM58" s="99"/>
      <c r="AN58" s="100"/>
      <c r="AO58" s="66"/>
      <c r="AP58" s="99"/>
      <c r="AQ58" s="100"/>
      <c r="AR58" s="66"/>
      <c r="AS58" s="99"/>
      <c r="AT58" s="100"/>
      <c r="AU58" s="66"/>
    </row>
    <row r="59" spans="1:47" ht="12.75" customHeight="1">
      <c r="A59" s="163" t="s">
        <v>41</v>
      </c>
      <c r="B59" s="164"/>
      <c r="C59" s="164"/>
      <c r="D59" s="164"/>
      <c r="E59" s="164"/>
      <c r="F59" s="164"/>
      <c r="G59" s="164"/>
      <c r="H59" s="186">
        <f>SUM(K60,N60,Q60,T60,W60,Z60,AC60,AF60,AI60,AL60,AO60,AR60,AU60)</f>
        <v>12536</v>
      </c>
      <c r="I59" s="36"/>
      <c r="J59" s="35"/>
      <c r="K59" s="37"/>
      <c r="L59" s="36"/>
      <c r="M59" s="35"/>
      <c r="N59" s="37"/>
      <c r="O59" s="36"/>
      <c r="P59" s="35"/>
      <c r="Q59" s="37"/>
      <c r="R59" s="36"/>
      <c r="S59" s="35"/>
      <c r="T59" s="37"/>
      <c r="U59" s="35"/>
      <c r="V59" s="35"/>
      <c r="W59" s="37"/>
      <c r="X59" s="36"/>
      <c r="Y59" s="35"/>
      <c r="Z59" s="35"/>
      <c r="AA59" s="36"/>
      <c r="AB59" s="35"/>
      <c r="AC59" s="37"/>
      <c r="AD59" s="36"/>
      <c r="AE59" s="35"/>
      <c r="AF59" s="37"/>
      <c r="AG59" s="36"/>
      <c r="AH59" s="35"/>
      <c r="AI59" s="37"/>
      <c r="AJ59" s="36"/>
      <c r="AK59" s="35"/>
      <c r="AL59" s="37"/>
      <c r="AM59" s="36"/>
      <c r="AN59" s="35"/>
      <c r="AO59" s="37"/>
      <c r="AP59" s="36"/>
      <c r="AQ59" s="35"/>
      <c r="AR59" s="37"/>
      <c r="AS59" s="36"/>
      <c r="AT59" s="35"/>
      <c r="AU59" s="37"/>
    </row>
    <row r="60" spans="1:47" ht="12.75" customHeight="1">
      <c r="A60" s="165"/>
      <c r="B60" s="166"/>
      <c r="C60" s="166"/>
      <c r="D60" s="166"/>
      <c r="E60" s="166"/>
      <c r="F60" s="166"/>
      <c r="G60" s="166"/>
      <c r="H60" s="187"/>
      <c r="I60" s="103" t="s">
        <v>85</v>
      </c>
      <c r="J60" s="104"/>
      <c r="K60" s="38">
        <f>SUM(K58,K53,K44,K38,K32,K26,K20,K14)</f>
        <v>3976</v>
      </c>
      <c r="L60" s="103" t="s">
        <v>2</v>
      </c>
      <c r="M60" s="104"/>
      <c r="N60" s="38">
        <f>SUM(N44,N38,N32,N26,N20,N14)</f>
        <v>1290</v>
      </c>
      <c r="O60" s="103" t="s">
        <v>128</v>
      </c>
      <c r="P60" s="104"/>
      <c r="Q60" s="38">
        <f>SUM(Q44,Q38,Q32,Q26,Q20,Q14)</f>
        <v>1260</v>
      </c>
      <c r="R60" s="103" t="s">
        <v>132</v>
      </c>
      <c r="S60" s="104"/>
      <c r="T60" s="38">
        <f>SUM(T44,T38,T32,T26,T20,T14)</f>
        <v>1290</v>
      </c>
      <c r="U60" s="103" t="s">
        <v>130</v>
      </c>
      <c r="V60" s="104"/>
      <c r="W60" s="38">
        <f>SUM(W44,W38,W32,W26,W20)</f>
        <v>1200</v>
      </c>
      <c r="X60" s="103" t="s">
        <v>156</v>
      </c>
      <c r="Y60" s="104"/>
      <c r="Z60" s="38">
        <f>SUM(Z44,Z38,Z32,Z26,Z20,Z14)</f>
        <v>1260</v>
      </c>
      <c r="AA60" s="103" t="s">
        <v>129</v>
      </c>
      <c r="AB60" s="104"/>
      <c r="AC60" s="38">
        <f>SUM(AC44,AC38,AC32,AC26,AC20,AC14)</f>
        <v>1260</v>
      </c>
      <c r="AD60" s="103" t="s">
        <v>157</v>
      </c>
      <c r="AE60" s="104"/>
      <c r="AF60" s="38">
        <f t="shared" ref="AF60" si="2">AF44+AF53+AF32+AF26+AF20+AF14</f>
        <v>60</v>
      </c>
      <c r="AG60" s="103" t="s">
        <v>160</v>
      </c>
      <c r="AH60" s="104"/>
      <c r="AI60" s="38">
        <f>SUM(AI53,AI14)</f>
        <v>380</v>
      </c>
      <c r="AJ60" s="103" t="s">
        <v>3</v>
      </c>
      <c r="AK60" s="104"/>
      <c r="AL60" s="38">
        <f>SUM(AL53,AL14)</f>
        <v>220</v>
      </c>
      <c r="AM60" s="103" t="s">
        <v>1</v>
      </c>
      <c r="AN60" s="104"/>
      <c r="AO60" s="38">
        <f>SUM(AO53,AO14)</f>
        <v>220</v>
      </c>
      <c r="AP60" s="103" t="s">
        <v>4</v>
      </c>
      <c r="AQ60" s="104"/>
      <c r="AR60" s="38">
        <f t="shared" ref="AR60" si="3">AR44+AR53+AR32+AR26+AR20+AR14</f>
        <v>60</v>
      </c>
      <c r="AS60" s="103" t="s">
        <v>133</v>
      </c>
      <c r="AT60" s="104"/>
      <c r="AU60" s="38">
        <f t="shared" ref="AU60" si="4">AU44+AU53+AU32+AU26+AU20+AU14</f>
        <v>60</v>
      </c>
    </row>
    <row r="61" spans="1:47" ht="13.5" customHeight="1" thickBot="1">
      <c r="A61" s="167"/>
      <c r="B61" s="168"/>
      <c r="C61" s="168"/>
      <c r="D61" s="168"/>
      <c r="E61" s="168"/>
      <c r="F61" s="168"/>
      <c r="G61" s="168"/>
      <c r="H61" s="188"/>
      <c r="I61" s="40"/>
      <c r="J61" s="39"/>
      <c r="K61" s="41"/>
      <c r="L61" s="40"/>
      <c r="M61" s="39"/>
      <c r="N61" s="41"/>
      <c r="O61" s="40"/>
      <c r="P61" s="39"/>
      <c r="Q61" s="41"/>
      <c r="R61" s="40"/>
      <c r="S61" s="39"/>
      <c r="T61" s="41"/>
      <c r="U61" s="39"/>
      <c r="V61" s="39"/>
      <c r="W61" s="41"/>
      <c r="X61" s="40"/>
      <c r="Y61" s="39"/>
      <c r="Z61" s="39"/>
      <c r="AA61" s="40"/>
      <c r="AB61" s="39"/>
      <c r="AC61" s="41"/>
      <c r="AD61" s="40"/>
      <c r="AE61" s="39"/>
      <c r="AF61" s="41"/>
      <c r="AG61" s="40"/>
      <c r="AH61" s="39"/>
      <c r="AI61" s="41"/>
      <c r="AJ61" s="40"/>
      <c r="AK61" s="39"/>
      <c r="AL61" s="41"/>
      <c r="AM61" s="40"/>
      <c r="AN61" s="39"/>
      <c r="AO61" s="41"/>
      <c r="AP61" s="40"/>
      <c r="AQ61" s="39"/>
      <c r="AR61" s="41"/>
      <c r="AS61" s="40"/>
      <c r="AT61" s="39"/>
      <c r="AU61" s="41"/>
    </row>
    <row r="64" spans="1:47">
      <c r="J64" s="56"/>
    </row>
    <row r="65" spans="10:10">
      <c r="J65" s="56"/>
    </row>
  </sheetData>
  <sheetProtection password="EA7D" sheet="1" formatCells="0" formatColumns="0" formatRows="0" insertColumns="0" insertRows="0" insertHyperlinks="0" deleteColumns="0" deleteRows="0" sort="0" autoFilter="0" pivotTables="0"/>
  <mergeCells count="259">
    <mergeCell ref="E54:E55"/>
    <mergeCell ref="F54:F55"/>
    <mergeCell ref="U53:V53"/>
    <mergeCell ref="U54:W55"/>
    <mergeCell ref="X54:Z55"/>
    <mergeCell ref="O60:P60"/>
    <mergeCell ref="H59:H61"/>
    <mergeCell ref="U58:V58"/>
    <mergeCell ref="R60:S60"/>
    <mergeCell ref="R53:S53"/>
    <mergeCell ref="R54:T55"/>
    <mergeCell ref="L38:M38"/>
    <mergeCell ref="O38:P38"/>
    <mergeCell ref="R38:S38"/>
    <mergeCell ref="R26:S26"/>
    <mergeCell ref="O53:P53"/>
    <mergeCell ref="O54:Q55"/>
    <mergeCell ref="I56:I57"/>
    <mergeCell ref="J56:J57"/>
    <mergeCell ref="K56:K57"/>
    <mergeCell ref="U60:V60"/>
    <mergeCell ref="R39:T40"/>
    <mergeCell ref="X45:Z46"/>
    <mergeCell ref="I58:J58"/>
    <mergeCell ref="L58:M58"/>
    <mergeCell ref="O58:P58"/>
    <mergeCell ref="R58:S58"/>
    <mergeCell ref="D48:D52"/>
    <mergeCell ref="E48:E52"/>
    <mergeCell ref="F48:F52"/>
    <mergeCell ref="G48:G52"/>
    <mergeCell ref="H48:H52"/>
    <mergeCell ref="A59:G61"/>
    <mergeCell ref="I60:J60"/>
    <mergeCell ref="L60:M60"/>
    <mergeCell ref="H54:H55"/>
    <mergeCell ref="D54:D55"/>
    <mergeCell ref="I54:K55"/>
    <mergeCell ref="L54:N55"/>
    <mergeCell ref="G54:G55"/>
    <mergeCell ref="A54:C55"/>
    <mergeCell ref="A56:C57"/>
    <mergeCell ref="A58:G58"/>
    <mergeCell ref="D56:D57"/>
    <mergeCell ref="E56:E57"/>
    <mergeCell ref="F56:F57"/>
    <mergeCell ref="G56:G57"/>
    <mergeCell ref="H56:H57"/>
    <mergeCell ref="A53:G53"/>
    <mergeCell ref="I53:J53"/>
    <mergeCell ref="L53:M53"/>
    <mergeCell ref="A45:C46"/>
    <mergeCell ref="I45:K46"/>
    <mergeCell ref="L45:N46"/>
    <mergeCell ref="O45:Q46"/>
    <mergeCell ref="R45:T46"/>
    <mergeCell ref="A44:G44"/>
    <mergeCell ref="I44:J44"/>
    <mergeCell ref="L44:M44"/>
    <mergeCell ref="O44:P44"/>
    <mergeCell ref="A39:C40"/>
    <mergeCell ref="I39:K40"/>
    <mergeCell ref="L39:N40"/>
    <mergeCell ref="O39:Q40"/>
    <mergeCell ref="R44:S44"/>
    <mergeCell ref="R32:S32"/>
    <mergeCell ref="U32:V32"/>
    <mergeCell ref="X32:Y32"/>
    <mergeCell ref="U27:W28"/>
    <mergeCell ref="X27:Z28"/>
    <mergeCell ref="R27:T28"/>
    <mergeCell ref="A32:G32"/>
    <mergeCell ref="I32:J32"/>
    <mergeCell ref="L32:M32"/>
    <mergeCell ref="O32:P32"/>
    <mergeCell ref="A27:C28"/>
    <mergeCell ref="I27:K28"/>
    <mergeCell ref="L27:N28"/>
    <mergeCell ref="O27:Q28"/>
    <mergeCell ref="A38:G38"/>
    <mergeCell ref="I38:J38"/>
    <mergeCell ref="AA38:AB38"/>
    <mergeCell ref="U21:W22"/>
    <mergeCell ref="X21:Z22"/>
    <mergeCell ref="A20:G20"/>
    <mergeCell ref="I20:J20"/>
    <mergeCell ref="L20:M20"/>
    <mergeCell ref="O20:P20"/>
    <mergeCell ref="A15:H16"/>
    <mergeCell ref="I15:K16"/>
    <mergeCell ref="L15:N16"/>
    <mergeCell ref="O15:Q16"/>
    <mergeCell ref="A26:G26"/>
    <mergeCell ref="I26:J26"/>
    <mergeCell ref="L26:M26"/>
    <mergeCell ref="O26:P26"/>
    <mergeCell ref="A21:C22"/>
    <mergeCell ref="I21:K22"/>
    <mergeCell ref="L21:N22"/>
    <mergeCell ref="O21:Q22"/>
    <mergeCell ref="R21:T22"/>
    <mergeCell ref="U26:V26"/>
    <mergeCell ref="X26:Y26"/>
    <mergeCell ref="H24:H25"/>
    <mergeCell ref="U44:V44"/>
    <mergeCell ref="U45:W46"/>
    <mergeCell ref="X44:Y44"/>
    <mergeCell ref="U39:W40"/>
    <mergeCell ref="X39:Z40"/>
    <mergeCell ref="U20:V20"/>
    <mergeCell ref="X20:Y20"/>
    <mergeCell ref="U15:W16"/>
    <mergeCell ref="X15:Z16"/>
    <mergeCell ref="U38:V38"/>
    <mergeCell ref="X38:Y38"/>
    <mergeCell ref="I3:K4"/>
    <mergeCell ref="L3:N4"/>
    <mergeCell ref="AD3:AF4"/>
    <mergeCell ref="AG3:AI4"/>
    <mergeCell ref="AJ3:AL4"/>
    <mergeCell ref="O3:Q4"/>
    <mergeCell ref="R3:T4"/>
    <mergeCell ref="U3:W4"/>
    <mergeCell ref="AA60:AB60"/>
    <mergeCell ref="X60:Y60"/>
    <mergeCell ref="AA58:AB58"/>
    <mergeCell ref="X58:Y58"/>
    <mergeCell ref="AA54:AC55"/>
    <mergeCell ref="AA53:AB53"/>
    <mergeCell ref="AA45:AC46"/>
    <mergeCell ref="AA44:AB44"/>
    <mergeCell ref="AA39:AC40"/>
    <mergeCell ref="X53:Y53"/>
    <mergeCell ref="AA32:AB32"/>
    <mergeCell ref="AA27:AC28"/>
    <mergeCell ref="AA26:AB26"/>
    <mergeCell ref="AA21:AC22"/>
    <mergeCell ref="AA20:AB20"/>
    <mergeCell ref="AA15:AC16"/>
    <mergeCell ref="AP15:AR16"/>
    <mergeCell ref="AS15:AU16"/>
    <mergeCell ref="AD20:AE20"/>
    <mergeCell ref="AG20:AH20"/>
    <mergeCell ref="AJ20:AK20"/>
    <mergeCell ref="AM20:AN20"/>
    <mergeCell ref="AP20:AQ20"/>
    <mergeCell ref="AS20:AT20"/>
    <mergeCell ref="A1:AU2"/>
    <mergeCell ref="AP3:AR4"/>
    <mergeCell ref="AS3:AU4"/>
    <mergeCell ref="AD14:AE14"/>
    <mergeCell ref="AG14:AH14"/>
    <mergeCell ref="AJ14:AK14"/>
    <mergeCell ref="AM14:AN14"/>
    <mergeCell ref="AP14:AQ14"/>
    <mergeCell ref="AS14:AT14"/>
    <mergeCell ref="AA3:AC4"/>
    <mergeCell ref="A14:G14"/>
    <mergeCell ref="I14:J14"/>
    <mergeCell ref="L14:M14"/>
    <mergeCell ref="O14:P14"/>
    <mergeCell ref="R14:S14"/>
    <mergeCell ref="A3:H4"/>
    <mergeCell ref="X3:Z4"/>
    <mergeCell ref="U14:V14"/>
    <mergeCell ref="X14:Y14"/>
    <mergeCell ref="AA14:AB14"/>
    <mergeCell ref="AM3:AO4"/>
    <mergeCell ref="AD15:AF16"/>
    <mergeCell ref="AG15:AI16"/>
    <mergeCell ref="AJ15:AL16"/>
    <mergeCell ref="R20:S20"/>
    <mergeCell ref="R15:T16"/>
    <mergeCell ref="AM15:AO16"/>
    <mergeCell ref="AM21:AO22"/>
    <mergeCell ref="AP21:AR22"/>
    <mergeCell ref="AS21:AU22"/>
    <mergeCell ref="AD26:AE26"/>
    <mergeCell ref="AG26:AH26"/>
    <mergeCell ref="AJ26:AK26"/>
    <mergeCell ref="AM26:AN26"/>
    <mergeCell ref="AP26:AQ26"/>
    <mergeCell ref="AS26:AT26"/>
    <mergeCell ref="AD21:AF22"/>
    <mergeCell ref="AG21:AI22"/>
    <mergeCell ref="AJ21:AL22"/>
    <mergeCell ref="AM27:AO28"/>
    <mergeCell ref="AP27:AR28"/>
    <mergeCell ref="AS27:AU28"/>
    <mergeCell ref="AD32:AE32"/>
    <mergeCell ref="AG32:AH32"/>
    <mergeCell ref="AJ32:AK32"/>
    <mergeCell ref="AM32:AN32"/>
    <mergeCell ref="AP32:AQ32"/>
    <mergeCell ref="AS32:AT32"/>
    <mergeCell ref="AD27:AF28"/>
    <mergeCell ref="AG27:AI28"/>
    <mergeCell ref="AJ27:AL28"/>
    <mergeCell ref="AM33:AO34"/>
    <mergeCell ref="AP33:AR34"/>
    <mergeCell ref="AS33:AU34"/>
    <mergeCell ref="I33:K34"/>
    <mergeCell ref="L33:N34"/>
    <mergeCell ref="O33:Q34"/>
    <mergeCell ref="R33:T34"/>
    <mergeCell ref="U33:W34"/>
    <mergeCell ref="X33:Z34"/>
    <mergeCell ref="AA33:AC34"/>
    <mergeCell ref="AD33:AF34"/>
    <mergeCell ref="AG33:AI34"/>
    <mergeCell ref="AJ33:AL34"/>
    <mergeCell ref="AM38:AN38"/>
    <mergeCell ref="AP38:AQ38"/>
    <mergeCell ref="AS38:AT38"/>
    <mergeCell ref="AD39:AF40"/>
    <mergeCell ref="AG39:AI40"/>
    <mergeCell ref="AJ39:AL40"/>
    <mergeCell ref="AM39:AO40"/>
    <mergeCell ref="AP39:AR40"/>
    <mergeCell ref="AS39:AU40"/>
    <mergeCell ref="AJ38:AK38"/>
    <mergeCell ref="AD38:AE38"/>
    <mergeCell ref="AG38:AH38"/>
    <mergeCell ref="AD44:AE44"/>
    <mergeCell ref="AG44:AH44"/>
    <mergeCell ref="AJ44:AK44"/>
    <mergeCell ref="AM44:AN44"/>
    <mergeCell ref="AP44:AQ44"/>
    <mergeCell ref="AS44:AT44"/>
    <mergeCell ref="AD45:AF46"/>
    <mergeCell ref="AG45:AI46"/>
    <mergeCell ref="AJ45:AL46"/>
    <mergeCell ref="AM45:AO46"/>
    <mergeCell ref="AP45:AR46"/>
    <mergeCell ref="AS45:AU46"/>
    <mergeCell ref="AD53:AE53"/>
    <mergeCell ref="AG53:AH53"/>
    <mergeCell ref="AJ53:AK53"/>
    <mergeCell ref="AM53:AN53"/>
    <mergeCell ref="AP53:AQ53"/>
    <mergeCell ref="AS53:AT53"/>
    <mergeCell ref="AD60:AE60"/>
    <mergeCell ref="AG60:AH60"/>
    <mergeCell ref="AJ60:AK60"/>
    <mergeCell ref="AM60:AN60"/>
    <mergeCell ref="AP60:AQ60"/>
    <mergeCell ref="AS60:AT60"/>
    <mergeCell ref="AD54:AF55"/>
    <mergeCell ref="AG54:AI55"/>
    <mergeCell ref="AJ54:AL55"/>
    <mergeCell ref="AM54:AO55"/>
    <mergeCell ref="AP54:AR55"/>
    <mergeCell ref="AS54:AU55"/>
    <mergeCell ref="AD58:AE58"/>
    <mergeCell ref="AG58:AH58"/>
    <mergeCell ref="AJ58:AK58"/>
    <mergeCell ref="AM58:AN58"/>
    <mergeCell ref="AP58:AQ58"/>
    <mergeCell ref="AS58:AT58"/>
  </mergeCells>
  <pageMargins left="0.17" right="0.17" top="0.17" bottom="0.17" header="0.15748031496062992" footer="0.17"/>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PAINT_2018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geraldo.daniel</dc:creator>
  <cp:lastModifiedBy>Eduardo Serra</cp:lastModifiedBy>
  <cp:lastPrinted>2016-10-31T13:07:20Z</cp:lastPrinted>
  <dcterms:created xsi:type="dcterms:W3CDTF">2014-10-31T18:56:03Z</dcterms:created>
  <dcterms:modified xsi:type="dcterms:W3CDTF">2018-02-28T17:11:41Z</dcterms:modified>
</cp:coreProperties>
</file>